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3"/>
  </bookViews>
  <sheets>
    <sheet name="รับ-จ่าย เม.ย." sheetId="1" r:id="rId1"/>
    <sheet name="งบทดลอง " sheetId="2" r:id="rId2"/>
    <sheet name="เหตุ1" sheetId="3" r:id="rId3"/>
    <sheet name="เหตุ2" sheetId="4" r:id="rId4"/>
    <sheet name="Sheet1" sheetId="5" r:id="rId5"/>
    <sheet name="Sheet2" sheetId="6" r:id="rId6"/>
    <sheet name="Sheet3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<sst xmlns="http://schemas.openxmlformats.org/spreadsheetml/2006/main" count="477" uniqueCount="189">
  <si>
    <t xml:space="preserve">     ชื่อองค์การบริหารส่วนตำบลท่างิ้ว</t>
  </si>
  <si>
    <t xml:space="preserve">      อำเภอเมือง  จังหวัดนครศรีธรรมราช</t>
  </si>
  <si>
    <t>ปีงบประมาณ  2552</t>
  </si>
  <si>
    <t>รายงาน รับ - จ่าย เงินสด</t>
  </si>
  <si>
    <t xml:space="preserve">                    ประจำเดือน เมษายน  พ.ศ. 2552</t>
  </si>
  <si>
    <t>จนถึงปัจจุบัน</t>
  </si>
  <si>
    <t>รายการ</t>
  </si>
  <si>
    <t>เดือนนี้</t>
  </si>
  <si>
    <t>ประมาณการ</t>
  </si>
  <si>
    <t>เกิดขึ้นจริง</t>
  </si>
  <si>
    <t>รหัส</t>
  </si>
  <si>
    <t>บาท</t>
  </si>
  <si>
    <t>บัญชี</t>
  </si>
  <si>
    <t>ยอดยกมา</t>
  </si>
  <si>
    <t>ภาษีอากร</t>
  </si>
  <si>
    <t>0100</t>
  </si>
  <si>
    <t>ค่าธรรมเนียม ค่าปรับและใบอนุญาต</t>
  </si>
  <si>
    <t>0120</t>
  </si>
  <si>
    <t>รายได้จากทรัพย์สิน</t>
  </si>
  <si>
    <t>0200</t>
  </si>
  <si>
    <t>รายได้จากสาธารณูปโภคและการพาณิชย์</t>
  </si>
  <si>
    <t>0250</t>
  </si>
  <si>
    <t>เงินเดือน</t>
  </si>
  <si>
    <t>รายได้เบ็ดเตล็ด</t>
  </si>
  <si>
    <t>0300</t>
  </si>
  <si>
    <t>รายได้จากทุน</t>
  </si>
  <si>
    <t>0350</t>
  </si>
  <si>
    <t>ภาษีจัดสรร</t>
  </si>
  <si>
    <t>1000</t>
  </si>
  <si>
    <t>เงินอุดหนุน</t>
  </si>
  <si>
    <t>2002</t>
  </si>
  <si>
    <t>3000</t>
  </si>
  <si>
    <t>เงินอุดหนุนเฉพาะกิจ</t>
  </si>
  <si>
    <t>เงินสะสม</t>
  </si>
  <si>
    <t>700</t>
  </si>
  <si>
    <t>เงินรับฝาก (หมายเหตุ 2)</t>
  </si>
  <si>
    <t>900</t>
  </si>
  <si>
    <t>เงินอุดหนุนทั่วไประบุวัตถุประสงค์</t>
  </si>
  <si>
    <t>603</t>
  </si>
  <si>
    <t>ลูกหนี้เงินยืมเงินงบประมาณ</t>
  </si>
  <si>
    <t>090</t>
  </si>
  <si>
    <t>เงินเบิกเกินส่งคืน</t>
  </si>
  <si>
    <t>ลูกหนี้เงินยืมเงินสะสม</t>
  </si>
  <si>
    <t>704</t>
  </si>
  <si>
    <t>รวมรายรับ</t>
  </si>
  <si>
    <t>รายจ่าย</t>
  </si>
  <si>
    <t>งบกลาง</t>
  </si>
  <si>
    <t>000</t>
  </si>
  <si>
    <t>6000</t>
  </si>
  <si>
    <t>100</t>
  </si>
  <si>
    <t>ค่าจ้างชั่วคราว</t>
  </si>
  <si>
    <t>6130</t>
  </si>
  <si>
    <t>130</t>
  </si>
  <si>
    <t>ค่าตอบแทน</t>
  </si>
  <si>
    <t>200</t>
  </si>
  <si>
    <t>ค่าใช้สอย</t>
  </si>
  <si>
    <t>250</t>
  </si>
  <si>
    <t>ค่าวัสดุ</t>
  </si>
  <si>
    <t>270</t>
  </si>
  <si>
    <t>ค่าสาธารณูปโภค</t>
  </si>
  <si>
    <t>300</t>
  </si>
  <si>
    <t>ค่าครุภัณฑ์</t>
  </si>
  <si>
    <t>450</t>
  </si>
  <si>
    <t>ค่าที่ดินและสิ่งก่อสร้าง</t>
  </si>
  <si>
    <t>500</t>
  </si>
  <si>
    <t>รายจ่ายอื่น</t>
  </si>
  <si>
    <t>550</t>
  </si>
  <si>
    <t xml:space="preserve">รายจ่ายค้างจ่าย </t>
  </si>
  <si>
    <t>600</t>
  </si>
  <si>
    <t>เงินอุดหนุนรอจ่าย</t>
  </si>
  <si>
    <t>เงินเดือนรอจ่าย</t>
  </si>
  <si>
    <t>ค่าจ้างชั่วคราวรอจ่าย</t>
  </si>
  <si>
    <t>จ่ายขาดเงินสะสม</t>
  </si>
  <si>
    <t>ค่าใช้สอยค้างจ่าย</t>
  </si>
  <si>
    <t>รวมรายจ่าย</t>
  </si>
  <si>
    <t>สูงกว่า</t>
  </si>
  <si>
    <t>รายรับ                          รายจ่าย</t>
  </si>
  <si>
    <t xml:space="preserve"> </t>
  </si>
  <si>
    <t>(ต่ำกว่า)</t>
  </si>
  <si>
    <t>ยอดยกไป</t>
  </si>
  <si>
    <t xml:space="preserve">  (ลงชื่อ)………………………......            จ่าเอก..........………………………                  (ลงชื่อ)…………………………….......</t>
  </si>
  <si>
    <t xml:space="preserve">       (น.ส.ธารทิพย์  จันพิทักษ์ )                          (  ธีระ   ด้วงสิน  )                                     (นายสมจิตร  พูลพิพัฒน์)</t>
  </si>
  <si>
    <t xml:space="preserve">           หัวหน้าส่วนการคลัง                    ปลัดองค์การบริหารส่วนตำบลท่างิ้ว                 นายกองค์การบริหารส่วนตำบลท่างิ้ว</t>
  </si>
  <si>
    <r>
      <t>รายรับ</t>
    </r>
    <r>
      <rPr>
        <sz val="16"/>
        <rFont val="Browallia New"/>
        <family val="2"/>
      </rPr>
      <t xml:space="preserve"> (หมายเหตุ 1)</t>
    </r>
  </si>
  <si>
    <t>ชื่อองค์การบริหารส่วนตำบลท่างิ้ว</t>
  </si>
  <si>
    <t>งบทดลอง</t>
  </si>
  <si>
    <t>ณ วันที่  30 เมษายน  2552</t>
  </si>
  <si>
    <t>รหัสบัญชี</t>
  </si>
  <si>
    <t>เดบิท</t>
  </si>
  <si>
    <t>เครดิต</t>
  </si>
  <si>
    <t>เงินสด</t>
  </si>
  <si>
    <t>010</t>
  </si>
  <si>
    <t>เงินฝากธนาคารประเภทกระแสรายวัน 801-6-06545-7</t>
  </si>
  <si>
    <t>021</t>
  </si>
  <si>
    <t>เงินฝากธนาคารประเภทออมทรัพย์ บัญชี 1 801-1-02628-3</t>
  </si>
  <si>
    <t>022</t>
  </si>
  <si>
    <t>เงินฝากธนาคารประเภทออมทรัพย์ บัญชี 2  801-0-11075-2</t>
  </si>
  <si>
    <t>เงินฝากธนาคารประเภทออมทรัพย์ บัญชี 3  801-0-15366-4</t>
  </si>
  <si>
    <t>เงินฝากธนาคารประเภทประจำ  801-2-31994-2</t>
  </si>
  <si>
    <t>023</t>
  </si>
  <si>
    <t>เงินฝากจังหวัดนครศรีธรรมราช</t>
  </si>
  <si>
    <t>011</t>
  </si>
  <si>
    <t>ลูกหนี้  ภาษีบำรุงท้องที่</t>
  </si>
  <si>
    <t>082</t>
  </si>
  <si>
    <t>400</t>
  </si>
  <si>
    <t>รายจ่ายอื่น ๆ</t>
  </si>
  <si>
    <t>เงินรายรับ</t>
  </si>
  <si>
    <t>821</t>
  </si>
  <si>
    <t>เงินรายรับค้างรับ</t>
  </si>
  <si>
    <t>เงินรับฝาก</t>
  </si>
  <si>
    <t>เงินอุดหนุนเฉพาะกิจค้างจ่าย</t>
  </si>
  <si>
    <t>602</t>
  </si>
  <si>
    <t>ทุนสำรองเงินสะสม</t>
  </si>
  <si>
    <t>703</t>
  </si>
  <si>
    <t>ตรวจถูกต้องแล้ว</t>
  </si>
  <si>
    <t>(นางสาวธารทิพย์  จันพิทักษ์)</t>
  </si>
  <si>
    <t>หัวหน้าส่วนการคลัง</t>
  </si>
  <si>
    <t>ณ วันที่  29  พฤษภาคม  2552</t>
  </si>
  <si>
    <t>6550</t>
  </si>
  <si>
    <t>ณ วันที่  30 มิถุนายน  2552</t>
  </si>
  <si>
    <t>ณ วันที่  31 กรกฎาคม  2552</t>
  </si>
  <si>
    <t>6450</t>
  </si>
  <si>
    <t>หมายเหตุ 1</t>
  </si>
  <si>
    <t>องค์การบริหารส่วนตำบลท่างิ้ว</t>
  </si>
  <si>
    <t>รายรับจริงประกอบงบทดลองและรายงานรับ-จ่ายเงินสด</t>
  </si>
  <si>
    <t>รับจริง</t>
  </si>
  <si>
    <t>รายได้จัดเก็บเอง</t>
  </si>
  <si>
    <t>หมวดภาษีอากร</t>
  </si>
  <si>
    <t xml:space="preserve"> (1)  ภาษีโรงเรือนและที่ดิน</t>
  </si>
  <si>
    <t>0101</t>
  </si>
  <si>
    <t xml:space="preserve"> (2) ภาษีบำรุงท้องที่</t>
  </si>
  <si>
    <t>0102</t>
  </si>
  <si>
    <t xml:space="preserve"> (3) ภาษีป้าย</t>
  </si>
  <si>
    <t>0103</t>
  </si>
  <si>
    <t>รวม</t>
  </si>
  <si>
    <t>หมวดค่าธรรมเนียม ค่าปรับและใบอนุญาต</t>
  </si>
  <si>
    <t xml:space="preserve"> (1) ค่าธรรมเนียมเกี่ยวกับใบอนุญาตการขายสุรา</t>
  </si>
  <si>
    <t>0122</t>
  </si>
  <si>
    <t xml:space="preserve"> (2) ค่าธรรมเนียมเกี่ยวกับใบอนุญาตการพนัน</t>
  </si>
  <si>
    <t>0123</t>
  </si>
  <si>
    <t xml:space="preserve"> (3) ค่าธรรมเนียมเก็บและขนมูลฝอย</t>
  </si>
  <si>
    <t>0126</t>
  </si>
  <si>
    <t xml:space="preserve"> (4) ค่าธรรมเนียมอื่นๆ</t>
  </si>
  <si>
    <t>0148</t>
  </si>
  <si>
    <t xml:space="preserve"> (5) ค่าปรับการผิดสัญญา</t>
  </si>
  <si>
    <t>0140</t>
  </si>
  <si>
    <t xml:space="preserve"> (6) ค่าปรับอื่น ๆ</t>
  </si>
  <si>
    <t>0141</t>
  </si>
  <si>
    <t>หมวดรายได้จากทรัพย์สิน</t>
  </si>
  <si>
    <t xml:space="preserve"> (1) ดอกเบี้ย</t>
  </si>
  <si>
    <t>0203</t>
  </si>
  <si>
    <t>หมวดรายได้จากสาธารณูปโภคและการพาณิชย์</t>
  </si>
  <si>
    <t xml:space="preserve"> (1) รายได้จากสาธารณูปโภคอื่นๆ</t>
  </si>
  <si>
    <t>หมวดรายได้เบ็ดเตล็ด</t>
  </si>
  <si>
    <t xml:space="preserve"> (1) ค่าขายแบบแปลน</t>
  </si>
  <si>
    <t>0302</t>
  </si>
  <si>
    <t xml:space="preserve"> (2) รายได้เบ็ดเตล็ดอื่น ๆ</t>
  </si>
  <si>
    <t>0307</t>
  </si>
  <si>
    <t>รายได้ที่รัฐบาลเก็บแล้วจัดสรรให้องค์กรปกครอง</t>
  </si>
  <si>
    <t>ส่วนท้องถิ่น หมวดภาษีจัดสรร</t>
  </si>
  <si>
    <t xml:space="preserve"> (1) ภาษีมูลค่าเพิ่ม</t>
  </si>
  <si>
    <t xml:space="preserve"> (2) ภาษีธุรกิจเฉพาะ</t>
  </si>
  <si>
    <t xml:space="preserve"> (3) ภาษีสุรา</t>
  </si>
  <si>
    <t xml:space="preserve"> (4) ภาษีสรรพสามิต</t>
  </si>
  <si>
    <t xml:space="preserve"> (5) ค่าภาคหลวงและค่าธรรมเนียมป่าไม้</t>
  </si>
  <si>
    <t xml:space="preserve"> - 2 -</t>
  </si>
  <si>
    <t xml:space="preserve"> (6) ค่าภาคหลวงแร่</t>
  </si>
  <si>
    <t xml:space="preserve"> (7) ค่าภาคหลวงปิโตรเลียม</t>
  </si>
  <si>
    <t xml:space="preserve"> (8) เงินที่เก็บตามกฎหมายว่าด้วยอุทยานแห่งชาติ</t>
  </si>
  <si>
    <t xml:space="preserve"> (9) ค่าธรรมเนียมจดทะเบียนสิทธิและนิติกรรมที่ดิน</t>
  </si>
  <si>
    <t xml:space="preserve"> (10) ค่าธรรมเนียมน้ำบาดาลและใช้น้ำบาดาล</t>
  </si>
  <si>
    <t>รายได้ที่รัฐบาลอุดหนุนให้องค์กรปกครองส่วนท้องถิ่น</t>
  </si>
  <si>
    <t>หมวดเงินอุดหนุน</t>
  </si>
  <si>
    <t xml:space="preserve"> (1) เงินอุดหนุนทั่วไป (อบต.)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</si>
  <si>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</si>
  <si>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</si>
  <si>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 xml:space="preserve"> (1) เงินอุดหนุนเฉพาะกิจด้านการศึกษา</t>
  </si>
  <si>
    <t xml:space="preserve"> (2) เงินอุดหนุนเฉพาะกิจจากกรมการปกครอง</t>
  </si>
  <si>
    <t>หมายเหตุ 2</t>
  </si>
  <si>
    <t>รายละเอียด  ประกอบงบทดลองและรายงานรับ-จ่ายเงินสด</t>
  </si>
  <si>
    <t xml:space="preserve">เงินรับฝาก </t>
  </si>
  <si>
    <t>รับ</t>
  </si>
  <si>
    <t>จ่าย</t>
  </si>
  <si>
    <t>คงเหลือ</t>
  </si>
  <si>
    <t>ภาษีหัก ณ ที่จ่าย</t>
  </si>
  <si>
    <t>ประกันสัญญา</t>
  </si>
  <si>
    <t>ค่าใช้จ่าย 5%</t>
  </si>
  <si>
    <t>ส่วนลด 6%</t>
  </si>
  <si>
    <t>เงินทุนเศรษฐกิจชุมชน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</si>
</sst>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00"/>
    <numFmt numFmtId="188" formatCode="#,##0.0"/>
    <numFmt numFmtId="189" formatCode="_-* #,##0.0_-;\-* #,##0.0_-;_-* &quot;-&quot;??_-;_-@_-"/>
    <numFmt numFmtId="190" formatCode="_-* #,##0_-;\-* #,##0_-;_-* &quot;-&quot;??_-;_-@_-"/>
  </numFmts>
  <fonts count="16">
    <font>
      <sz val="10"/>
      <name val="Arial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sz val="14"/>
      <name val="Cordia New"/>
      <family val="0"/>
    </font>
    <font>
      <sz val="8"/>
      <name val="Cordia New"/>
      <family val="0"/>
    </font>
    <font>
      <b/>
      <sz val="16"/>
      <name val="Browallia New"/>
      <family val="2"/>
    </font>
    <font>
      <sz val="16"/>
      <name val="Browallia New"/>
      <family val="2"/>
    </font>
    <font>
      <sz val="20"/>
      <name val="Browallia New"/>
      <family val="2"/>
    </font>
    <font>
      <u val="single"/>
      <sz val="16"/>
      <name val="Browallia New"/>
      <family val="2"/>
    </font>
    <font>
      <sz val="14"/>
      <name val="Browallia New"/>
      <family val="2"/>
    </font>
    <font>
      <u val="single"/>
      <sz val="14"/>
      <name val="Browallia New"/>
      <family val="2"/>
    </font>
    <font>
      <b/>
      <sz val="14"/>
      <name val="Browallia New"/>
      <family val="2"/>
    </font>
    <font>
      <b/>
      <sz val="18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b/>
      <sz val="14"/>
      <name val="Cordia New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43" fontId="3" fillId="0" borderId="0" xfId="17" applyAlignment="1">
      <alignment/>
    </xf>
    <xf numFmtId="0" fontId="3" fillId="0" borderId="0" xfId="21" applyAlignment="1">
      <alignment/>
      <protection/>
    </xf>
    <xf numFmtId="0" fontId="5" fillId="0" borderId="0" xfId="21" applyFont="1" applyAlignment="1">
      <alignment horizontal="center"/>
      <protection/>
    </xf>
    <xf numFmtId="43" fontId="5" fillId="0" borderId="0" xfId="17" applyFont="1" applyAlignment="1">
      <alignment horizontal="left"/>
    </xf>
    <xf numFmtId="0" fontId="5" fillId="0" borderId="0" xfId="21" applyFont="1" applyAlignment="1">
      <alignment horizontal="left"/>
      <protection/>
    </xf>
    <xf numFmtId="0" fontId="6" fillId="0" borderId="0" xfId="21" applyFont="1" applyAlignment="1">
      <alignment horizontal="left"/>
      <protection/>
    </xf>
    <xf numFmtId="43" fontId="5" fillId="0" borderId="0" xfId="17" applyFont="1" applyAlignment="1">
      <alignment/>
    </xf>
    <xf numFmtId="0" fontId="7" fillId="0" borderId="0" xfId="21" applyFont="1" applyAlignment="1">
      <alignment horizontal="center"/>
      <protection/>
    </xf>
    <xf numFmtId="43" fontId="5" fillId="0" borderId="0" xfId="17" applyFont="1" applyAlignment="1">
      <alignment horizontal="right"/>
    </xf>
    <xf numFmtId="0" fontId="5" fillId="0" borderId="0" xfId="21" applyFont="1" applyAlignment="1">
      <alignment horizontal="right"/>
      <protection/>
    </xf>
    <xf numFmtId="0" fontId="6" fillId="0" borderId="1" xfId="21" applyFont="1" applyBorder="1" applyAlignment="1">
      <alignment horizontal="center"/>
      <protection/>
    </xf>
    <xf numFmtId="0" fontId="6" fillId="0" borderId="2" xfId="21" applyFont="1" applyBorder="1" applyAlignment="1">
      <alignment horizontal="center"/>
      <protection/>
    </xf>
    <xf numFmtId="0" fontId="6" fillId="0" borderId="3" xfId="21" applyFont="1" applyBorder="1" applyAlignment="1">
      <alignment horizontal="center" vertical="center"/>
      <protection/>
    </xf>
    <xf numFmtId="0" fontId="6" fillId="0" borderId="4" xfId="21" applyFont="1" applyBorder="1" applyAlignment="1">
      <alignment horizontal="center" vertical="center"/>
      <protection/>
    </xf>
    <xf numFmtId="49" fontId="6" fillId="0" borderId="5" xfId="21" applyNumberFormat="1" applyFont="1" applyBorder="1" applyAlignment="1">
      <alignment horizontal="center"/>
      <protection/>
    </xf>
    <xf numFmtId="43" fontId="6" fillId="0" borderId="6" xfId="17" applyFont="1" applyBorder="1" applyAlignment="1">
      <alignment horizontal="center"/>
    </xf>
    <xf numFmtId="43" fontId="6" fillId="0" borderId="7" xfId="17" applyFont="1" applyBorder="1" applyAlignment="1">
      <alignment horizontal="center"/>
    </xf>
    <xf numFmtId="43" fontId="6" fillId="0" borderId="0" xfId="17" applyFont="1" applyBorder="1" applyAlignment="1">
      <alignment horizontal="center"/>
    </xf>
    <xf numFmtId="0" fontId="6" fillId="0" borderId="8" xfId="21" applyFont="1" applyBorder="1" applyAlignment="1">
      <alignment horizontal="center" vertical="center"/>
      <protection/>
    </xf>
    <xf numFmtId="0" fontId="6" fillId="0" borderId="9" xfId="21" applyFont="1" applyBorder="1" applyAlignment="1">
      <alignment horizontal="center" vertical="center"/>
      <protection/>
    </xf>
    <xf numFmtId="49" fontId="6" fillId="0" borderId="10" xfId="21" applyNumberFormat="1" applyFont="1" applyBorder="1" applyAlignment="1">
      <alignment horizontal="center"/>
      <protection/>
    </xf>
    <xf numFmtId="43" fontId="6" fillId="0" borderId="10" xfId="17" applyFont="1" applyBorder="1" applyAlignment="1">
      <alignment horizontal="center"/>
    </xf>
    <xf numFmtId="43" fontId="6" fillId="0" borderId="11" xfId="17" applyFont="1" applyBorder="1" applyAlignment="1">
      <alignment horizontal="center"/>
    </xf>
    <xf numFmtId="43" fontId="6" fillId="0" borderId="12" xfId="17" applyFont="1" applyBorder="1" applyAlignment="1">
      <alignment horizontal="center"/>
    </xf>
    <xf numFmtId="0" fontId="6" fillId="0" borderId="13" xfId="21" applyFont="1" applyBorder="1" applyAlignment="1">
      <alignment horizontal="center" vertical="center"/>
      <protection/>
    </xf>
    <xf numFmtId="0" fontId="6" fillId="0" borderId="14" xfId="21" applyFont="1" applyBorder="1" applyAlignment="1">
      <alignment horizontal="center" vertical="center"/>
      <protection/>
    </xf>
    <xf numFmtId="49" fontId="6" fillId="0" borderId="11" xfId="21" applyNumberFormat="1" applyFont="1" applyBorder="1" applyAlignment="1">
      <alignment horizontal="center"/>
      <protection/>
    </xf>
    <xf numFmtId="43" fontId="6" fillId="0" borderId="10" xfId="17" applyFont="1" applyBorder="1" applyAlignment="1">
      <alignment/>
    </xf>
    <xf numFmtId="43" fontId="5" fillId="0" borderId="0" xfId="17" applyFont="1" applyBorder="1" applyAlignment="1">
      <alignment horizontal="right"/>
    </xf>
    <xf numFmtId="0" fontId="6" fillId="0" borderId="3" xfId="21" applyFont="1" applyBorder="1" applyAlignment="1">
      <alignment/>
      <protection/>
    </xf>
    <xf numFmtId="0" fontId="6" fillId="0" borderId="4" xfId="21" applyFont="1" applyBorder="1" applyAlignment="1">
      <alignment/>
      <protection/>
    </xf>
    <xf numFmtId="43" fontId="5" fillId="0" borderId="10" xfId="17" applyFont="1" applyBorder="1" applyAlignment="1">
      <alignment horizontal="right"/>
    </xf>
    <xf numFmtId="43" fontId="6" fillId="0" borderId="0" xfId="17" applyFont="1" applyBorder="1" applyAlignment="1">
      <alignment horizontal="right"/>
    </xf>
    <xf numFmtId="0" fontId="8" fillId="0" borderId="8" xfId="21" applyFont="1" applyBorder="1" applyAlignment="1">
      <alignment/>
      <protection/>
    </xf>
    <xf numFmtId="0" fontId="8" fillId="0" borderId="9" xfId="21" applyFont="1" applyBorder="1" applyAlignment="1">
      <alignment/>
      <protection/>
    </xf>
    <xf numFmtId="43" fontId="6" fillId="0" borderId="10" xfId="17" applyFont="1" applyBorder="1" applyAlignment="1">
      <alignment horizontal="right"/>
    </xf>
    <xf numFmtId="0" fontId="6" fillId="0" borderId="8" xfId="21" applyFont="1" applyBorder="1" applyAlignment="1">
      <alignment/>
      <protection/>
    </xf>
    <xf numFmtId="0" fontId="6" fillId="0" borderId="9" xfId="21" applyFont="1" applyBorder="1" applyAlignment="1">
      <alignment/>
      <protection/>
    </xf>
    <xf numFmtId="43" fontId="6" fillId="0" borderId="15" xfId="17" applyFont="1" applyBorder="1" applyAlignment="1">
      <alignment/>
    </xf>
    <xf numFmtId="43" fontId="6" fillId="0" borderId="15" xfId="17" applyFont="1" applyBorder="1" applyAlignment="1">
      <alignment horizontal="right"/>
    </xf>
    <xf numFmtId="43" fontId="6" fillId="0" borderId="16" xfId="17" applyFont="1" applyBorder="1" applyAlignment="1">
      <alignment/>
    </xf>
    <xf numFmtId="43" fontId="6" fillId="0" borderId="17" xfId="17" applyFont="1" applyBorder="1" applyAlignment="1">
      <alignment horizontal="right"/>
    </xf>
    <xf numFmtId="0" fontId="6" fillId="0" borderId="0" xfId="21" applyFont="1" applyAlignment="1">
      <alignment/>
      <protection/>
    </xf>
    <xf numFmtId="43" fontId="6" fillId="0" borderId="11" xfId="17" applyFont="1" applyBorder="1" applyAlignment="1">
      <alignment horizontal="right"/>
    </xf>
    <xf numFmtId="43" fontId="6" fillId="0" borderId="0" xfId="17" applyFont="1" applyBorder="1" applyAlignment="1">
      <alignment/>
    </xf>
    <xf numFmtId="0" fontId="6" fillId="0" borderId="0" xfId="21" applyFont="1" applyBorder="1" applyAlignment="1">
      <alignment/>
      <protection/>
    </xf>
    <xf numFmtId="43" fontId="6" fillId="0" borderId="18" xfId="17" applyFont="1" applyBorder="1" applyAlignment="1">
      <alignment horizontal="right"/>
    </xf>
    <xf numFmtId="43" fontId="5" fillId="0" borderId="17" xfId="17" applyFont="1" applyBorder="1" applyAlignment="1">
      <alignment horizontal="right"/>
    </xf>
    <xf numFmtId="0" fontId="6" fillId="0" borderId="8" xfId="21" applyFont="1" applyBorder="1" applyAlignment="1">
      <alignment horizontal="center"/>
      <protection/>
    </xf>
    <xf numFmtId="0" fontId="6" fillId="0" borderId="9" xfId="21" applyFont="1" applyBorder="1" applyAlignment="1">
      <alignment horizontal="center"/>
      <protection/>
    </xf>
    <xf numFmtId="49" fontId="6" fillId="0" borderId="15" xfId="21" applyNumberFormat="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49" fontId="6" fillId="0" borderId="0" xfId="21" applyNumberFormat="1" applyFont="1" applyBorder="1" applyAlignment="1">
      <alignment horizontal="center"/>
      <protection/>
    </xf>
    <xf numFmtId="0" fontId="6" fillId="0" borderId="19" xfId="21" applyFont="1" applyBorder="1" applyAlignment="1">
      <alignment horizontal="center"/>
      <protection/>
    </xf>
    <xf numFmtId="0" fontId="6" fillId="0" borderId="12" xfId="21" applyFont="1" applyBorder="1" applyAlignment="1">
      <alignment horizontal="center"/>
      <protection/>
    </xf>
    <xf numFmtId="43" fontId="9" fillId="0" borderId="5" xfId="17" applyFont="1" applyBorder="1" applyAlignment="1">
      <alignment/>
    </xf>
    <xf numFmtId="43" fontId="9" fillId="0" borderId="10" xfId="17" applyFont="1" applyBorder="1" applyAlignment="1">
      <alignment horizontal="right"/>
    </xf>
    <xf numFmtId="0" fontId="10" fillId="0" borderId="19" xfId="21" applyFont="1" applyBorder="1" applyAlignment="1">
      <alignment/>
      <protection/>
    </xf>
    <xf numFmtId="0" fontId="9" fillId="0" borderId="4" xfId="21" applyFont="1" applyBorder="1" applyAlignment="1">
      <alignment/>
      <protection/>
    </xf>
    <xf numFmtId="49" fontId="9" fillId="0" borderId="5" xfId="21" applyNumberFormat="1" applyFont="1" applyBorder="1" applyAlignment="1">
      <alignment horizontal="center"/>
      <protection/>
    </xf>
    <xf numFmtId="43" fontId="9" fillId="0" borderId="10" xfId="17" applyFont="1" applyBorder="1" applyAlignment="1">
      <alignment/>
    </xf>
    <xf numFmtId="0" fontId="10" fillId="0" borderId="0" xfId="21" applyFont="1" applyBorder="1" applyAlignment="1">
      <alignment/>
      <protection/>
    </xf>
    <xf numFmtId="0" fontId="9" fillId="0" borderId="9" xfId="21" applyFont="1" applyBorder="1" applyAlignment="1">
      <alignment/>
      <protection/>
    </xf>
    <xf numFmtId="49" fontId="9" fillId="0" borderId="10" xfId="21" applyNumberFormat="1" applyFont="1" applyBorder="1" applyAlignment="1">
      <alignment horizontal="center"/>
      <protection/>
    </xf>
    <xf numFmtId="0" fontId="9" fillId="0" borderId="0" xfId="21" applyFont="1" applyBorder="1" applyAlignment="1">
      <alignment/>
      <protection/>
    </xf>
    <xf numFmtId="0" fontId="9" fillId="0" borderId="10" xfId="21" applyFont="1" applyBorder="1" applyAlignment="1">
      <alignment horizontal="center"/>
      <protection/>
    </xf>
    <xf numFmtId="43" fontId="9" fillId="0" borderId="17" xfId="17" applyFont="1" applyBorder="1" applyAlignment="1">
      <alignment/>
    </xf>
    <xf numFmtId="43" fontId="9" fillId="0" borderId="17" xfId="17" applyFont="1" applyBorder="1" applyAlignment="1">
      <alignment horizontal="right"/>
    </xf>
    <xf numFmtId="0" fontId="9" fillId="0" borderId="0" xfId="21" applyFont="1" applyAlignment="1">
      <alignment/>
      <protection/>
    </xf>
    <xf numFmtId="43" fontId="9" fillId="0" borderId="0" xfId="17" applyFont="1" applyBorder="1" applyAlignment="1">
      <alignment/>
    </xf>
    <xf numFmtId="43" fontId="9" fillId="0" borderId="15" xfId="17" applyFont="1" applyBorder="1" applyAlignment="1">
      <alignment horizontal="right"/>
    </xf>
    <xf numFmtId="49" fontId="9" fillId="0" borderId="0" xfId="21" applyNumberFormat="1" applyFont="1" applyBorder="1" applyAlignment="1">
      <alignment horizontal="center"/>
      <protection/>
    </xf>
    <xf numFmtId="43" fontId="9" fillId="0" borderId="18" xfId="17" applyFont="1" applyBorder="1" applyAlignment="1">
      <alignment horizontal="right"/>
    </xf>
    <xf numFmtId="43" fontId="11" fillId="0" borderId="17" xfId="17" applyFont="1" applyBorder="1" applyAlignment="1">
      <alignment horizontal="right"/>
    </xf>
    <xf numFmtId="0" fontId="9" fillId="0" borderId="0" xfId="21" applyFont="1" applyBorder="1" applyAlignment="1">
      <alignment horizontal="center"/>
      <protection/>
    </xf>
    <xf numFmtId="0" fontId="9" fillId="0" borderId="9" xfId="21" applyFont="1" applyBorder="1" applyAlignment="1">
      <alignment horizontal="center"/>
      <protection/>
    </xf>
    <xf numFmtId="43" fontId="9" fillId="0" borderId="0" xfId="17" applyFont="1" applyAlignment="1">
      <alignment/>
    </xf>
    <xf numFmtId="43" fontId="11" fillId="0" borderId="0" xfId="17" applyFont="1" applyBorder="1" applyAlignment="1">
      <alignment horizontal="right"/>
    </xf>
    <xf numFmtId="0" fontId="9" fillId="0" borderId="0" xfId="21" applyFont="1" applyBorder="1" applyAlignment="1">
      <alignment horizontal="center"/>
      <protection/>
    </xf>
    <xf numFmtId="43" fontId="9" fillId="0" borderId="0" xfId="17" applyFont="1" applyAlignment="1">
      <alignment horizontal="right"/>
    </xf>
    <xf numFmtId="49" fontId="9" fillId="0" borderId="0" xfId="21" applyNumberFormat="1" applyFont="1" applyAlignment="1">
      <alignment horizontal="center"/>
      <protection/>
    </xf>
    <xf numFmtId="43" fontId="9" fillId="0" borderId="0" xfId="17" applyFont="1" applyAlignment="1">
      <alignment horizontal="left"/>
    </xf>
    <xf numFmtId="0" fontId="9" fillId="0" borderId="0" xfId="21" applyFont="1" applyAlignment="1">
      <alignment horizontal="left"/>
      <protection/>
    </xf>
    <xf numFmtId="43" fontId="3" fillId="0" borderId="0" xfId="17" applyAlignment="1">
      <alignment/>
    </xf>
    <xf numFmtId="0" fontId="3" fillId="0" borderId="0" xfId="21">
      <alignment/>
      <protection/>
    </xf>
    <xf numFmtId="0" fontId="11" fillId="0" borderId="0" xfId="21" applyFont="1" applyAlignment="1">
      <alignment horizontal="center"/>
      <protection/>
    </xf>
    <xf numFmtId="0" fontId="9" fillId="0" borderId="0" xfId="21" applyFont="1">
      <alignment/>
      <protection/>
    </xf>
    <xf numFmtId="0" fontId="11" fillId="0" borderId="20" xfId="21" applyFont="1" applyBorder="1" applyAlignment="1">
      <alignment horizontal="center"/>
      <protection/>
    </xf>
    <xf numFmtId="0" fontId="11" fillId="0" borderId="21" xfId="21" applyFont="1" applyBorder="1" applyAlignment="1">
      <alignment horizontal="center" vertical="center"/>
      <protection/>
    </xf>
    <xf numFmtId="49" fontId="11" fillId="0" borderId="7" xfId="21" applyNumberFormat="1" applyFont="1" applyBorder="1" applyAlignment="1">
      <alignment horizontal="center" vertical="center"/>
      <protection/>
    </xf>
    <xf numFmtId="43" fontId="11" fillId="0" borderId="7" xfId="17" applyFont="1" applyBorder="1" applyAlignment="1">
      <alignment horizontal="center" vertical="center"/>
    </xf>
    <xf numFmtId="0" fontId="11" fillId="0" borderId="20" xfId="21" applyFont="1" applyBorder="1" applyAlignment="1">
      <alignment horizontal="center" vertical="center"/>
      <protection/>
    </xf>
    <xf numFmtId="49" fontId="11" fillId="0" borderId="15" xfId="21" applyNumberFormat="1" applyFont="1" applyBorder="1" applyAlignment="1">
      <alignment horizontal="center" vertical="center"/>
      <protection/>
    </xf>
    <xf numFmtId="43" fontId="11" fillId="0" borderId="15" xfId="17" applyFont="1" applyBorder="1" applyAlignment="1">
      <alignment horizontal="center" vertical="center"/>
    </xf>
    <xf numFmtId="0" fontId="9" fillId="0" borderId="0" xfId="21" applyFont="1" applyAlignment="1">
      <alignment horizontal="left"/>
      <protection/>
    </xf>
    <xf numFmtId="49" fontId="9" fillId="0" borderId="7" xfId="21" applyNumberFormat="1" applyFont="1" applyBorder="1" applyAlignment="1">
      <alignment horizontal="center"/>
      <protection/>
    </xf>
    <xf numFmtId="43" fontId="9" fillId="0" borderId="22" xfId="17" applyFont="1" applyBorder="1" applyAlignment="1">
      <alignment horizontal="right"/>
    </xf>
    <xf numFmtId="43" fontId="9" fillId="0" borderId="23" xfId="17" applyFont="1" applyBorder="1" applyAlignment="1">
      <alignment/>
    </xf>
    <xf numFmtId="49" fontId="9" fillId="0" borderId="10" xfId="21" applyNumberFormat="1" applyFont="1" applyBorder="1" applyAlignment="1">
      <alignment horizontal="center"/>
      <protection/>
    </xf>
    <xf numFmtId="43" fontId="9" fillId="0" borderId="24" xfId="17" applyFont="1" applyBorder="1" applyAlignment="1">
      <alignment horizontal="right"/>
    </xf>
    <xf numFmtId="43" fontId="9" fillId="0" borderId="25" xfId="17" applyFont="1" applyBorder="1" applyAlignment="1">
      <alignment horizontal="right"/>
    </xf>
    <xf numFmtId="43" fontId="9" fillId="0" borderId="26" xfId="17" applyFont="1" applyBorder="1" applyAlignment="1">
      <alignment horizontal="right"/>
    </xf>
    <xf numFmtId="43" fontId="9" fillId="0" borderId="27" xfId="17" applyFont="1" applyBorder="1" applyAlignment="1">
      <alignment horizontal="right"/>
    </xf>
    <xf numFmtId="43" fontId="9" fillId="0" borderId="28" xfId="17" applyFont="1" applyBorder="1" applyAlignment="1">
      <alignment horizontal="right"/>
    </xf>
    <xf numFmtId="43" fontId="9" fillId="0" borderId="10" xfId="17" applyFont="1" applyBorder="1" applyAlignment="1">
      <alignment horizontal="right"/>
    </xf>
    <xf numFmtId="0" fontId="9" fillId="0" borderId="0" xfId="21" applyFont="1" applyAlignment="1">
      <alignment horizontal="center"/>
      <protection/>
    </xf>
    <xf numFmtId="0" fontId="9" fillId="0" borderId="10" xfId="21" applyFont="1" applyBorder="1" applyAlignment="1">
      <alignment horizontal="center"/>
      <protection/>
    </xf>
    <xf numFmtId="43" fontId="11" fillId="0" borderId="29" xfId="17" applyFont="1" applyBorder="1" applyAlignment="1">
      <alignment horizontal="right"/>
    </xf>
    <xf numFmtId="43" fontId="11" fillId="0" borderId="17" xfId="17" applyFont="1" applyBorder="1" applyAlignment="1">
      <alignment horizontal="right"/>
    </xf>
    <xf numFmtId="43" fontId="9" fillId="0" borderId="0" xfId="17" applyFont="1" applyAlignment="1">
      <alignment/>
    </xf>
    <xf numFmtId="43" fontId="9" fillId="0" borderId="0" xfId="17" applyFont="1" applyAlignment="1">
      <alignment horizontal="right"/>
    </xf>
    <xf numFmtId="43" fontId="9" fillId="0" borderId="0" xfId="17" applyFont="1" applyAlignment="1">
      <alignment horizontal="center"/>
    </xf>
    <xf numFmtId="0" fontId="3" fillId="0" borderId="0" xfId="22">
      <alignment/>
      <protection/>
    </xf>
    <xf numFmtId="0" fontId="3" fillId="0" borderId="0" xfId="22" applyAlignment="1">
      <alignment horizontal="center"/>
      <protection/>
    </xf>
    <xf numFmtId="43" fontId="3" fillId="0" borderId="0" xfId="17" applyFont="1" applyAlignment="1">
      <alignment horizontal="right"/>
    </xf>
    <xf numFmtId="0" fontId="12" fillId="0" borderId="0" xfId="22" applyFont="1" applyAlignment="1">
      <alignment horizontal="center"/>
      <protection/>
    </xf>
    <xf numFmtId="0" fontId="13" fillId="0" borderId="18" xfId="22" applyFont="1" applyBorder="1">
      <alignment/>
      <protection/>
    </xf>
    <xf numFmtId="0" fontId="14" fillId="0" borderId="18" xfId="22" applyFont="1" applyBorder="1" applyAlignment="1">
      <alignment horizontal="center"/>
      <protection/>
    </xf>
    <xf numFmtId="43" fontId="14" fillId="0" borderId="18" xfId="17" applyFont="1" applyBorder="1" applyAlignment="1">
      <alignment horizontal="center"/>
    </xf>
    <xf numFmtId="0" fontId="13" fillId="0" borderId="0" xfId="22" applyFont="1">
      <alignment/>
      <protection/>
    </xf>
    <xf numFmtId="0" fontId="15" fillId="0" borderId="7" xfId="22" applyFont="1" applyBorder="1">
      <alignment/>
      <protection/>
    </xf>
    <xf numFmtId="0" fontId="3" fillId="0" borderId="7" xfId="22" applyBorder="1" applyAlignment="1">
      <alignment horizontal="center"/>
      <protection/>
    </xf>
    <xf numFmtId="43" fontId="3" fillId="0" borderId="7" xfId="17" applyBorder="1" applyAlignment="1">
      <alignment/>
    </xf>
    <xf numFmtId="0" fontId="15" fillId="0" borderId="10" xfId="22" applyFont="1" applyBorder="1">
      <alignment/>
      <protection/>
    </xf>
    <xf numFmtId="0" fontId="15" fillId="0" borderId="10" xfId="22" applyFont="1" applyBorder="1" applyAlignment="1" quotePrefix="1">
      <alignment horizontal="center"/>
      <protection/>
    </xf>
    <xf numFmtId="43" fontId="3" fillId="0" borderId="10" xfId="17" applyBorder="1" applyAlignment="1">
      <alignment/>
    </xf>
    <xf numFmtId="0" fontId="3" fillId="0" borderId="10" xfId="22" applyBorder="1" applyAlignment="1">
      <alignment horizontal="left"/>
      <protection/>
    </xf>
    <xf numFmtId="0" fontId="3" fillId="0" borderId="10" xfId="22" applyBorder="1" applyAlignment="1" quotePrefix="1">
      <alignment horizontal="center"/>
      <protection/>
    </xf>
    <xf numFmtId="0" fontId="3" fillId="0" borderId="10" xfId="22" applyBorder="1">
      <alignment/>
      <protection/>
    </xf>
    <xf numFmtId="0" fontId="3" fillId="0" borderId="15" xfId="22" applyBorder="1" applyAlignment="1" quotePrefix="1">
      <alignment horizontal="center"/>
      <protection/>
    </xf>
    <xf numFmtId="43" fontId="3" fillId="0" borderId="15" xfId="17" applyBorder="1" applyAlignment="1">
      <alignment/>
    </xf>
    <xf numFmtId="0" fontId="15" fillId="0" borderId="10" xfId="22" applyFont="1" applyBorder="1" applyAlignment="1">
      <alignment horizontal="center"/>
      <protection/>
    </xf>
    <xf numFmtId="0" fontId="3" fillId="0" borderId="18" xfId="22" applyBorder="1" applyAlignment="1">
      <alignment horizontal="center"/>
      <protection/>
    </xf>
    <xf numFmtId="43" fontId="3" fillId="0" borderId="18" xfId="17" applyBorder="1" applyAlignment="1">
      <alignment/>
    </xf>
    <xf numFmtId="0" fontId="15" fillId="0" borderId="7" xfId="22" applyFont="1" applyBorder="1" applyAlignment="1" quotePrefix="1">
      <alignment horizontal="center"/>
      <protection/>
    </xf>
    <xf numFmtId="0" fontId="3" fillId="0" borderId="30" xfId="22" applyBorder="1" applyAlignment="1">
      <alignment horizontal="center"/>
      <protection/>
    </xf>
    <xf numFmtId="0" fontId="15" fillId="0" borderId="7" xfId="22" applyFont="1" applyBorder="1" applyAlignment="1">
      <alignment horizontal="center"/>
      <protection/>
    </xf>
    <xf numFmtId="0" fontId="3" fillId="0" borderId="10" xfId="22" applyBorder="1" applyAlignment="1">
      <alignment horizontal="center"/>
      <protection/>
    </xf>
    <xf numFmtId="0" fontId="3" fillId="0" borderId="15" xfId="22" applyBorder="1">
      <alignment/>
      <protection/>
    </xf>
    <xf numFmtId="0" fontId="3" fillId="0" borderId="15" xfId="22" applyBorder="1" applyAlignment="1">
      <alignment horizontal="center"/>
      <protection/>
    </xf>
    <xf numFmtId="0" fontId="3" fillId="0" borderId="0" xfId="22" applyAlignment="1">
      <alignment horizontal="center"/>
      <protection/>
    </xf>
    <xf numFmtId="0" fontId="3" fillId="0" borderId="7" xfId="22" applyBorder="1">
      <alignment/>
      <protection/>
    </xf>
    <xf numFmtId="0" fontId="3" fillId="0" borderId="31" xfId="22" applyBorder="1" applyAlignment="1">
      <alignment horizontal="center"/>
      <protection/>
    </xf>
    <xf numFmtId="43" fontId="3" fillId="0" borderId="0" xfId="22" applyNumberFormat="1">
      <alignment/>
      <protection/>
    </xf>
    <xf numFmtId="0" fontId="15" fillId="0" borderId="15" xfId="22" applyFont="1" applyBorder="1" applyAlignment="1">
      <alignment horizontal="center"/>
      <protection/>
    </xf>
    <xf numFmtId="43" fontId="3" fillId="0" borderId="0" xfId="17" applyBorder="1" applyAlignment="1">
      <alignment/>
    </xf>
    <xf numFmtId="43" fontId="3" fillId="0" borderId="20" xfId="17" applyBorder="1" applyAlignment="1">
      <alignment/>
    </xf>
    <xf numFmtId="0" fontId="3" fillId="0" borderId="0" xfId="23">
      <alignment/>
      <protection/>
    </xf>
    <xf numFmtId="43" fontId="3" fillId="0" borderId="0" xfId="17" applyAlignment="1">
      <alignment horizontal="right"/>
    </xf>
    <xf numFmtId="0" fontId="3" fillId="0" borderId="0" xfId="23" applyAlignment="1">
      <alignment horizontal="center"/>
      <protection/>
    </xf>
    <xf numFmtId="43" fontId="14" fillId="0" borderId="0" xfId="17" applyFont="1" applyAlignment="1">
      <alignment horizontal="center"/>
    </xf>
    <xf numFmtId="0" fontId="15" fillId="0" borderId="18" xfId="23" applyFont="1" applyBorder="1">
      <alignment/>
      <protection/>
    </xf>
    <xf numFmtId="43" fontId="15" fillId="0" borderId="31" xfId="17" applyFont="1" applyBorder="1" applyAlignment="1">
      <alignment horizontal="center"/>
    </xf>
    <xf numFmtId="43" fontId="15" fillId="0" borderId="18" xfId="17" applyFont="1" applyBorder="1" applyAlignment="1">
      <alignment horizontal="center"/>
    </xf>
    <xf numFmtId="0" fontId="3" fillId="0" borderId="10" xfId="23" applyBorder="1">
      <alignment/>
      <protection/>
    </xf>
    <xf numFmtId="0" fontId="3" fillId="0" borderId="15" xfId="23" applyBorder="1">
      <alignment/>
      <protection/>
    </xf>
    <xf numFmtId="0" fontId="15" fillId="0" borderId="18" xfId="23" applyFont="1" applyBorder="1" applyAlignment="1">
      <alignment horizontal="center"/>
      <protection/>
    </xf>
    <xf numFmtId="43" fontId="15" fillId="0" borderId="17" xfId="17" applyFont="1" applyBorder="1" applyAlignment="1">
      <alignment/>
    </xf>
  </cellXfs>
  <cellStyles count="11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Copy of รายงานรับ-จ่าย" xfId="21"/>
    <cellStyle name="ปกติ_Copy of เหตุ 1" xfId="22"/>
    <cellStyle name="ปกติ_หมายเหตุ 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52\&#3619;&#3634;&#3618;&#3591;&#3634;&#3609;&#3591;&#3610;\Copy%20of%20&#3619;&#3634;&#3618;&#3591;&#3634;&#3609;&#3619;&#3633;&#3610;-&#3592;&#3656;&#3634;&#36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cc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52\&#3619;&#3634;&#3618;&#3591;&#3634;&#3609;&#3591;&#3610;\&#3627;&#3617;&#3634;&#3618;&#3648;&#3627;&#3605;&#3640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ทดลอง"/>
      <sheetName val="รับ-จ่าย ต.ค."/>
      <sheetName val="รับ-จ่าย พ.ย."/>
      <sheetName val="รับ-จ่าย พ.ค."/>
      <sheetName val="รับ-จ่าย มิ.ย."/>
      <sheetName val="รับ-จ่าย ก.ค."/>
      <sheetName val="เหตุ3"/>
      <sheetName val="เงินสะสม"/>
    </sheetNames>
    <sheetDataSet>
      <sheetData sheetId="2">
        <row r="10">
          <cell r="B10">
            <v>15390060.83</v>
          </cell>
        </row>
        <row r="23">
          <cell r="B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รับ-จ่าย มี.ค."/>
      <sheetName val="งบทดลอง"/>
      <sheetName val="เหตุ1"/>
      <sheetName val="เหตุ2"/>
      <sheetName val="Sheet1"/>
      <sheetName val="Sheet2"/>
      <sheetName val="Sheet3"/>
    </sheetNames>
    <sheetDataSet>
      <sheetData sheetId="0">
        <row r="12">
          <cell r="B12">
            <v>432141.52</v>
          </cell>
        </row>
        <row r="13">
          <cell r="B13">
            <v>29132.57</v>
          </cell>
        </row>
        <row r="14">
          <cell r="B14">
            <v>40524.6</v>
          </cell>
        </row>
        <row r="15">
          <cell r="B15">
            <v>0</v>
          </cell>
        </row>
        <row r="16">
          <cell r="B16">
            <v>1230</v>
          </cell>
        </row>
        <row r="17">
          <cell r="B17">
            <v>0</v>
          </cell>
        </row>
        <row r="18">
          <cell r="B18">
            <v>5259212.57</v>
          </cell>
        </row>
        <row r="19">
          <cell r="B19">
            <v>4831876.58</v>
          </cell>
        </row>
        <row r="20">
          <cell r="B20">
            <v>96100</v>
          </cell>
        </row>
        <row r="24">
          <cell r="B24">
            <v>211198.57</v>
          </cell>
        </row>
        <row r="25">
          <cell r="B25">
            <v>0</v>
          </cell>
        </row>
        <row r="26">
          <cell r="B26">
            <v>53515</v>
          </cell>
        </row>
        <row r="27">
          <cell r="B27">
            <v>0</v>
          </cell>
        </row>
        <row r="28">
          <cell r="B28">
            <v>0</v>
          </cell>
        </row>
        <row r="41">
          <cell r="B41">
            <v>252196</v>
          </cell>
        </row>
        <row r="42">
          <cell r="B42">
            <v>3280</v>
          </cell>
        </row>
        <row r="43">
          <cell r="B43">
            <v>1127187.12</v>
          </cell>
        </row>
        <row r="44">
          <cell r="B44">
            <v>65600</v>
          </cell>
        </row>
        <row r="45">
          <cell r="B45">
            <v>666137.74</v>
          </cell>
        </row>
        <row r="46">
          <cell r="B46">
            <v>866271</v>
          </cell>
        </row>
        <row r="47">
          <cell r="B47">
            <v>1045625.1200000001</v>
          </cell>
        </row>
        <row r="48">
          <cell r="B48">
            <v>230580.25</v>
          </cell>
        </row>
        <row r="49">
          <cell r="B49">
            <v>133798.09</v>
          </cell>
        </row>
        <row r="50">
          <cell r="B50">
            <v>416300</v>
          </cell>
        </row>
        <row r="51">
          <cell r="B51">
            <v>0</v>
          </cell>
        </row>
        <row r="52">
          <cell r="B52">
            <v>0</v>
          </cell>
        </row>
        <row r="53">
          <cell r="B53">
            <v>104000</v>
          </cell>
        </row>
        <row r="55">
          <cell r="B55">
            <v>166666.5</v>
          </cell>
        </row>
        <row r="56">
          <cell r="B56">
            <v>258230.16</v>
          </cell>
        </row>
        <row r="57">
          <cell r="B57">
            <v>80000</v>
          </cell>
        </row>
        <row r="58">
          <cell r="B58">
            <v>90115</v>
          </cell>
        </row>
        <row r="59">
          <cell r="B59">
            <v>0</v>
          </cell>
        </row>
        <row r="60">
          <cell r="B60">
            <v>449689.6</v>
          </cell>
        </row>
        <row r="61">
          <cell r="B61">
            <v>178596</v>
          </cell>
        </row>
        <row r="62">
          <cell r="B62">
            <v>1250994.3</v>
          </cell>
        </row>
        <row r="63">
          <cell r="B63">
            <v>30140</v>
          </cell>
        </row>
        <row r="69">
          <cell r="F69">
            <v>18929585.36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ต.ค."/>
      <sheetName val="พ.ย."/>
      <sheetName val="ธ.ค."/>
      <sheetName val="ม.ค."/>
      <sheetName val="ก.พ."/>
      <sheetName val="มี.ค."/>
      <sheetName val="เม.ย."/>
      <sheetName val="พ.ค."/>
      <sheetName val="มิ.ย."/>
      <sheetName val="ก.ค."/>
    </sheetNames>
    <sheetDataSet>
      <sheetData sheetId="5">
        <row r="6">
          <cell r="D6">
            <v>556.689999999999</v>
          </cell>
        </row>
        <row r="7">
          <cell r="D7">
            <v>104759.91999999998</v>
          </cell>
        </row>
        <row r="8">
          <cell r="D8">
            <v>6006.76</v>
          </cell>
        </row>
        <row r="9">
          <cell r="D9">
            <v>32111.18</v>
          </cell>
        </row>
        <row r="10">
          <cell r="D10">
            <v>547415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3"/>
  <sheetViews>
    <sheetView workbookViewId="0" topLeftCell="A65">
      <selection activeCell="D79" sqref="D79"/>
    </sheetView>
  </sheetViews>
  <sheetFormatPr defaultColWidth="9.140625" defaultRowHeight="12.75"/>
  <cols>
    <col min="1" max="1" width="17.28125" style="84" customWidth="1"/>
    <col min="2" max="2" width="16.28125" style="84" customWidth="1"/>
    <col min="3" max="3" width="9.140625" style="85" customWidth="1"/>
    <col min="4" max="4" width="33.421875" style="85" customWidth="1"/>
    <col min="5" max="5" width="8.8515625" style="85" customWidth="1"/>
    <col min="6" max="6" width="18.00390625" style="84" customWidth="1"/>
    <col min="7" max="7" width="9.140625" style="85" customWidth="1"/>
    <col min="8" max="8" width="12.421875" style="84" bestFit="1" customWidth="1"/>
    <col min="9" max="16384" width="9.140625" style="85" customWidth="1"/>
  </cols>
  <sheetData>
    <row r="1" spans="1:8" s="2" customFormat="1" ht="7.5" customHeight="1">
      <c r="A1" s="1"/>
      <c r="B1" s="1"/>
      <c r="F1" s="1"/>
      <c r="H1" s="1"/>
    </row>
    <row r="2" spans="1:8" s="2" customFormat="1" ht="23.25">
      <c r="A2" s="3" t="s">
        <v>0</v>
      </c>
      <c r="B2" s="3"/>
      <c r="C2" s="3"/>
      <c r="D2" s="3"/>
      <c r="E2" s="3"/>
      <c r="F2" s="3"/>
      <c r="H2" s="1"/>
    </row>
    <row r="3" spans="1:8" s="2" customFormat="1" ht="23.25">
      <c r="A3" s="3" t="s">
        <v>1</v>
      </c>
      <c r="B3" s="3"/>
      <c r="C3" s="3"/>
      <c r="D3" s="3"/>
      <c r="E3" s="3"/>
      <c r="F3" s="3"/>
      <c r="H3" s="1"/>
    </row>
    <row r="4" spans="1:8" s="2" customFormat="1" ht="23.25">
      <c r="A4" s="4"/>
      <c r="B4" s="4"/>
      <c r="C4" s="5"/>
      <c r="D4" s="5"/>
      <c r="E4" s="6" t="s">
        <v>2</v>
      </c>
      <c r="F4" s="7"/>
      <c r="H4" s="1"/>
    </row>
    <row r="5" spans="1:8" s="2" customFormat="1" ht="28.5">
      <c r="A5" s="8" t="s">
        <v>3</v>
      </c>
      <c r="B5" s="8"/>
      <c r="C5" s="8"/>
      <c r="D5" s="8"/>
      <c r="E5" s="8"/>
      <c r="F5" s="8"/>
      <c r="H5" s="1"/>
    </row>
    <row r="6" spans="1:8" s="2" customFormat="1" ht="24" thickBot="1">
      <c r="A6" s="9"/>
      <c r="B6" s="9"/>
      <c r="C6" s="10"/>
      <c r="D6" s="6" t="s">
        <v>4</v>
      </c>
      <c r="E6" s="6"/>
      <c r="F6" s="9"/>
      <c r="H6" s="1"/>
    </row>
    <row r="7" spans="1:8" s="2" customFormat="1" ht="24" thickTop="1">
      <c r="A7" s="11" t="s">
        <v>5</v>
      </c>
      <c r="B7" s="12"/>
      <c r="C7" s="13" t="s">
        <v>6</v>
      </c>
      <c r="D7" s="14"/>
      <c r="E7" s="15"/>
      <c r="F7" s="16" t="s">
        <v>7</v>
      </c>
      <c r="H7" s="1"/>
    </row>
    <row r="8" spans="1:8" s="2" customFormat="1" ht="23.25">
      <c r="A8" s="17" t="s">
        <v>8</v>
      </c>
      <c r="B8" s="18" t="s">
        <v>9</v>
      </c>
      <c r="C8" s="19"/>
      <c r="D8" s="20"/>
      <c r="E8" s="21" t="s">
        <v>10</v>
      </c>
      <c r="F8" s="22" t="s">
        <v>9</v>
      </c>
      <c r="H8" s="1"/>
    </row>
    <row r="9" spans="1:8" s="2" customFormat="1" ht="24" thickBot="1">
      <c r="A9" s="23" t="s">
        <v>11</v>
      </c>
      <c r="B9" s="24" t="s">
        <v>11</v>
      </c>
      <c r="C9" s="25"/>
      <c r="D9" s="26"/>
      <c r="E9" s="27" t="s">
        <v>12</v>
      </c>
      <c r="F9" s="23" t="s">
        <v>11</v>
      </c>
      <c r="H9" s="1"/>
    </row>
    <row r="10" spans="1:8" s="2" customFormat="1" ht="24" thickTop="1">
      <c r="A10" s="28"/>
      <c r="B10" s="29">
        <f>'[1]รับ-จ่าย พ.ย.'!B10</f>
        <v>15390060.83</v>
      </c>
      <c r="C10" s="30" t="s">
        <v>13</v>
      </c>
      <c r="D10" s="31"/>
      <c r="E10" s="15"/>
      <c r="F10" s="32">
        <f>'[2]รับ-จ่าย มี.ค.'!F69</f>
        <v>18929585.36</v>
      </c>
      <c r="H10" s="1"/>
    </row>
    <row r="11" spans="1:8" s="2" customFormat="1" ht="23.25">
      <c r="A11" s="28"/>
      <c r="B11" s="33"/>
      <c r="C11" s="34" t="s">
        <v>83</v>
      </c>
      <c r="D11" s="35"/>
      <c r="E11" s="21"/>
      <c r="F11" s="36"/>
      <c r="H11" s="1"/>
    </row>
    <row r="12" spans="1:8" s="2" customFormat="1" ht="23.25">
      <c r="A12" s="28"/>
      <c r="B12" s="33">
        <f>F12+'[2]รับ-จ่าย มี.ค.'!B12</f>
        <v>512458.13</v>
      </c>
      <c r="C12" s="37" t="s">
        <v>14</v>
      </c>
      <c r="D12" s="38"/>
      <c r="E12" s="21" t="s">
        <v>15</v>
      </c>
      <c r="F12" s="36">
        <v>80316.61</v>
      </c>
      <c r="H12" s="1"/>
    </row>
    <row r="13" spans="1:8" s="2" customFormat="1" ht="23.25">
      <c r="A13" s="28"/>
      <c r="B13" s="33">
        <f>F13+'[2]รับ-จ่าย มี.ค.'!B13</f>
        <v>44184.03</v>
      </c>
      <c r="C13" s="37" t="s">
        <v>16</v>
      </c>
      <c r="D13" s="38"/>
      <c r="E13" s="21" t="s">
        <v>17</v>
      </c>
      <c r="F13" s="36">
        <v>15051.46</v>
      </c>
      <c r="H13" s="1"/>
    </row>
    <row r="14" spans="1:8" s="2" customFormat="1" ht="23.25">
      <c r="A14" s="28"/>
      <c r="B14" s="33">
        <f>F14+'[2]รับ-จ่าย มี.ค.'!B14</f>
        <v>40524.6</v>
      </c>
      <c r="C14" s="37" t="s">
        <v>18</v>
      </c>
      <c r="D14" s="38"/>
      <c r="E14" s="21" t="s">
        <v>19</v>
      </c>
      <c r="F14" s="36">
        <v>0</v>
      </c>
      <c r="H14" s="1"/>
    </row>
    <row r="15" spans="1:8" s="2" customFormat="1" ht="23.25">
      <c r="A15" s="28"/>
      <c r="B15" s="33">
        <f>F15+'[2]รับ-จ่าย มี.ค.'!B15</f>
        <v>0</v>
      </c>
      <c r="C15" s="37" t="s">
        <v>20</v>
      </c>
      <c r="D15" s="38"/>
      <c r="E15" s="21" t="s">
        <v>21</v>
      </c>
      <c r="F15" s="36">
        <v>0</v>
      </c>
      <c r="H15" s="1"/>
    </row>
    <row r="16" spans="1:8" s="2" customFormat="1" ht="23.25">
      <c r="A16" s="28" t="s">
        <v>22</v>
      </c>
      <c r="B16" s="33">
        <f>F16+'[2]รับ-จ่าย มี.ค.'!B16</f>
        <v>2330</v>
      </c>
      <c r="C16" s="37" t="s">
        <v>23</v>
      </c>
      <c r="D16" s="38"/>
      <c r="E16" s="21" t="s">
        <v>24</v>
      </c>
      <c r="F16" s="36">
        <v>1100</v>
      </c>
      <c r="H16" s="1"/>
    </row>
    <row r="17" spans="1:8" s="2" customFormat="1" ht="23.25">
      <c r="A17" s="28"/>
      <c r="B17" s="33">
        <f>F17+'[2]รับ-จ่าย มี.ค.'!B17</f>
        <v>0</v>
      </c>
      <c r="C17" s="37" t="s">
        <v>25</v>
      </c>
      <c r="D17" s="38"/>
      <c r="E17" s="21" t="s">
        <v>26</v>
      </c>
      <c r="F17" s="36">
        <v>0</v>
      </c>
      <c r="H17" s="1"/>
    </row>
    <row r="18" spans="1:8" s="2" customFormat="1" ht="23.25">
      <c r="A18" s="28"/>
      <c r="B18" s="33">
        <f>F18+'[2]รับ-จ่าย มี.ค.'!B18</f>
        <v>5744807.17</v>
      </c>
      <c r="C18" s="37" t="s">
        <v>27</v>
      </c>
      <c r="D18" s="38"/>
      <c r="E18" s="21" t="s">
        <v>28</v>
      </c>
      <c r="F18" s="36">
        <v>485594.6</v>
      </c>
      <c r="H18" s="1"/>
    </row>
    <row r="19" spans="1:8" s="2" customFormat="1" ht="23.25">
      <c r="A19" s="28"/>
      <c r="B19" s="33">
        <f>F19+'[2]รับ-จ่าย มี.ค.'!B19</f>
        <v>4831876.58</v>
      </c>
      <c r="C19" s="37" t="s">
        <v>29</v>
      </c>
      <c r="D19" s="38"/>
      <c r="E19" s="21" t="s">
        <v>30</v>
      </c>
      <c r="F19" s="36">
        <v>0</v>
      </c>
      <c r="H19" s="1"/>
    </row>
    <row r="20" spans="1:8" s="2" customFormat="1" ht="23.25">
      <c r="A20" s="39"/>
      <c r="B20" s="33">
        <f>F20+'[2]รับ-จ่าย มี.ค.'!B20</f>
        <v>1423540</v>
      </c>
      <c r="C20" s="37" t="s">
        <v>29</v>
      </c>
      <c r="D20" s="38"/>
      <c r="E20" s="21" t="s">
        <v>31</v>
      </c>
      <c r="F20" s="40">
        <v>1327440</v>
      </c>
      <c r="H20" s="1"/>
    </row>
    <row r="21" spans="1:8" s="2" customFormat="1" ht="24" thickBot="1">
      <c r="A21" s="41">
        <f>SUM(A12:A20)</f>
        <v>0</v>
      </c>
      <c r="B21" s="42">
        <f>SUM(B12:B20)</f>
        <v>12599720.51</v>
      </c>
      <c r="C21" s="43"/>
      <c r="D21" s="43"/>
      <c r="E21" s="21"/>
      <c r="F21" s="44">
        <f>SUM(F12:F20)</f>
        <v>1909502.67</v>
      </c>
      <c r="H21" s="1"/>
    </row>
    <row r="22" spans="1:8" s="2" customFormat="1" ht="24" thickTop="1">
      <c r="A22" s="45"/>
      <c r="B22" s="36">
        <v>0</v>
      </c>
      <c r="C22" s="46" t="s">
        <v>32</v>
      </c>
      <c r="D22" s="38"/>
      <c r="E22" s="21" t="s">
        <v>31</v>
      </c>
      <c r="F22" s="36"/>
      <c r="H22" s="1"/>
    </row>
    <row r="23" spans="1:8" s="2" customFormat="1" ht="23.25">
      <c r="A23" s="45"/>
      <c r="B23" s="36">
        <f>F23+'[1]รับ-จ่าย พ.ย.'!B23</f>
        <v>0</v>
      </c>
      <c r="C23" s="46" t="s">
        <v>33</v>
      </c>
      <c r="D23" s="38"/>
      <c r="E23" s="21" t="s">
        <v>34</v>
      </c>
      <c r="F23" s="36"/>
      <c r="H23" s="1"/>
    </row>
    <row r="24" spans="1:8" s="2" customFormat="1" ht="23.25">
      <c r="A24" s="45"/>
      <c r="B24" s="36">
        <f>F24+'[2]รับ-จ่าย มี.ค.'!B24</f>
        <v>245295.49</v>
      </c>
      <c r="C24" s="46" t="s">
        <v>35</v>
      </c>
      <c r="D24" s="38"/>
      <c r="E24" s="21" t="s">
        <v>36</v>
      </c>
      <c r="F24" s="36">
        <v>34096.92</v>
      </c>
      <c r="H24" s="1"/>
    </row>
    <row r="25" spans="1:8" s="2" customFormat="1" ht="23.25">
      <c r="A25" s="45"/>
      <c r="B25" s="36">
        <f>F25+'[2]รับ-จ่าย มี.ค.'!B25</f>
        <v>0</v>
      </c>
      <c r="C25" s="46" t="s">
        <v>37</v>
      </c>
      <c r="D25" s="38"/>
      <c r="E25" s="21" t="s">
        <v>38</v>
      </c>
      <c r="F25" s="36">
        <v>0</v>
      </c>
      <c r="H25" s="1"/>
    </row>
    <row r="26" spans="1:8" s="2" customFormat="1" ht="23.25">
      <c r="A26" s="45"/>
      <c r="B26" s="36">
        <f>F26+'[2]รับ-จ่าย มี.ค.'!B26</f>
        <v>90115</v>
      </c>
      <c r="C26" s="46" t="s">
        <v>39</v>
      </c>
      <c r="D26" s="38"/>
      <c r="E26" s="21" t="s">
        <v>40</v>
      </c>
      <c r="F26" s="36">
        <v>36600</v>
      </c>
      <c r="H26" s="1"/>
    </row>
    <row r="27" spans="1:8" s="2" customFormat="1" ht="23.25">
      <c r="A27" s="45"/>
      <c r="B27" s="36">
        <f>F27+'[2]รับ-จ่าย มี.ค.'!B27</f>
        <v>0</v>
      </c>
      <c r="C27" s="46" t="s">
        <v>41</v>
      </c>
      <c r="D27" s="38"/>
      <c r="E27" s="21"/>
      <c r="F27" s="36">
        <v>0</v>
      </c>
      <c r="H27" s="1"/>
    </row>
    <row r="28" spans="1:8" s="2" customFormat="1" ht="23.25">
      <c r="A28" s="45"/>
      <c r="B28" s="36">
        <f>F28+'[2]รับ-จ่าย มี.ค.'!B28</f>
        <v>0</v>
      </c>
      <c r="C28" s="46" t="s">
        <v>42</v>
      </c>
      <c r="D28" s="38"/>
      <c r="E28" s="21" t="s">
        <v>43</v>
      </c>
      <c r="F28" s="36">
        <v>0</v>
      </c>
      <c r="H28" s="1"/>
    </row>
    <row r="29" spans="1:8" s="2" customFormat="1" ht="23.25">
      <c r="A29" s="45"/>
      <c r="B29" s="36"/>
      <c r="C29" s="46"/>
      <c r="D29" s="38"/>
      <c r="E29" s="21"/>
      <c r="F29" s="36"/>
      <c r="H29" s="1"/>
    </row>
    <row r="30" spans="1:8" s="2" customFormat="1" ht="23.25">
      <c r="A30" s="45"/>
      <c r="B30" s="36"/>
      <c r="C30" s="46"/>
      <c r="D30" s="38"/>
      <c r="E30" s="21"/>
      <c r="F30" s="36"/>
      <c r="H30" s="1"/>
    </row>
    <row r="31" spans="1:8" s="2" customFormat="1" ht="23.25">
      <c r="A31" s="45"/>
      <c r="B31" s="36"/>
      <c r="C31" s="46"/>
      <c r="D31" s="38"/>
      <c r="E31" s="21"/>
      <c r="F31" s="36"/>
      <c r="H31" s="1"/>
    </row>
    <row r="32" spans="1:8" s="2" customFormat="1" ht="23.25">
      <c r="A32" s="45"/>
      <c r="B32" s="36"/>
      <c r="C32" s="46"/>
      <c r="D32" s="38"/>
      <c r="E32" s="21"/>
      <c r="F32" s="36"/>
      <c r="H32" s="1"/>
    </row>
    <row r="33" spans="1:8" s="2" customFormat="1" ht="23.25">
      <c r="A33" s="45"/>
      <c r="B33" s="36"/>
      <c r="C33" s="46"/>
      <c r="D33" s="38"/>
      <c r="E33" s="21"/>
      <c r="F33" s="36"/>
      <c r="H33" s="1"/>
    </row>
    <row r="34" spans="1:8" s="2" customFormat="1" ht="23.25">
      <c r="A34" s="45"/>
      <c r="B34" s="47">
        <f>SUM(B22:B33)</f>
        <v>335410.49</v>
      </c>
      <c r="C34" s="43"/>
      <c r="D34" s="43"/>
      <c r="E34" s="21"/>
      <c r="F34" s="47">
        <f>SUM(F22:F33)</f>
        <v>70696.92</v>
      </c>
      <c r="H34" s="1"/>
    </row>
    <row r="35" spans="1:8" s="2" customFormat="1" ht="24" thickBot="1">
      <c r="A35" s="45"/>
      <c r="B35" s="48">
        <f>B21+B34</f>
        <v>12935131</v>
      </c>
      <c r="C35" s="49" t="s">
        <v>44</v>
      </c>
      <c r="D35" s="50"/>
      <c r="E35" s="51"/>
      <c r="F35" s="48">
        <f>F21+F34</f>
        <v>1980199.5899999999</v>
      </c>
      <c r="H35" s="1"/>
    </row>
    <row r="36" spans="1:8" s="2" customFormat="1" ht="24.75" thickBot="1" thickTop="1">
      <c r="A36" s="45"/>
      <c r="B36" s="29"/>
      <c r="C36" s="52"/>
      <c r="D36" s="52"/>
      <c r="E36" s="53"/>
      <c r="F36" s="29"/>
      <c r="H36" s="1"/>
    </row>
    <row r="37" spans="1:8" s="2" customFormat="1" ht="24" thickTop="1">
      <c r="A37" s="11" t="s">
        <v>5</v>
      </c>
      <c r="B37" s="12"/>
      <c r="C37" s="54"/>
      <c r="D37" s="54"/>
      <c r="E37" s="15"/>
      <c r="F37" s="16" t="s">
        <v>7</v>
      </c>
      <c r="H37" s="1"/>
    </row>
    <row r="38" spans="1:8" s="2" customFormat="1" ht="23.25">
      <c r="A38" s="22" t="s">
        <v>8</v>
      </c>
      <c r="B38" s="22" t="s">
        <v>9</v>
      </c>
      <c r="C38" s="52" t="s">
        <v>6</v>
      </c>
      <c r="D38" s="52"/>
      <c r="E38" s="21" t="s">
        <v>10</v>
      </c>
      <c r="F38" s="22" t="s">
        <v>9</v>
      </c>
      <c r="H38" s="1"/>
    </row>
    <row r="39" spans="1:8" s="2" customFormat="1" ht="24" thickBot="1">
      <c r="A39" s="23" t="s">
        <v>11</v>
      </c>
      <c r="B39" s="23" t="s">
        <v>11</v>
      </c>
      <c r="C39" s="55"/>
      <c r="D39" s="55"/>
      <c r="E39" s="27" t="s">
        <v>12</v>
      </c>
      <c r="F39" s="23" t="s">
        <v>11</v>
      </c>
      <c r="H39" s="1"/>
    </row>
    <row r="40" spans="1:8" s="2" customFormat="1" ht="20.25" customHeight="1" thickTop="1">
      <c r="A40" s="56"/>
      <c r="B40" s="57"/>
      <c r="C40" s="58" t="s">
        <v>45</v>
      </c>
      <c r="D40" s="59"/>
      <c r="E40" s="60"/>
      <c r="F40" s="57"/>
      <c r="H40" s="1"/>
    </row>
    <row r="41" spans="1:8" s="2" customFormat="1" ht="21.75">
      <c r="A41" s="61"/>
      <c r="B41" s="57">
        <f>F41+'[2]รับ-จ่าย มี.ค.'!B41</f>
        <v>262122</v>
      </c>
      <c r="C41" s="62"/>
      <c r="D41" s="63" t="s">
        <v>46</v>
      </c>
      <c r="E41" s="64" t="s">
        <v>47</v>
      </c>
      <c r="F41" s="57">
        <v>9926</v>
      </c>
      <c r="H41" s="1"/>
    </row>
    <row r="42" spans="1:8" s="2" customFormat="1" ht="21.75">
      <c r="A42" s="61"/>
      <c r="B42" s="57">
        <f>F42+'[2]รับ-จ่าย มี.ค.'!B42</f>
        <v>4100</v>
      </c>
      <c r="C42" s="62"/>
      <c r="D42" s="63" t="s">
        <v>46</v>
      </c>
      <c r="E42" s="64" t="s">
        <v>48</v>
      </c>
      <c r="F42" s="57">
        <v>820</v>
      </c>
      <c r="H42" s="1"/>
    </row>
    <row r="43" spans="1:8" s="2" customFormat="1" ht="21.75">
      <c r="A43" s="61"/>
      <c r="B43" s="57">
        <f>F43+'[2]รับ-จ่าย มี.ค.'!B43</f>
        <v>1292197.12</v>
      </c>
      <c r="C43" s="65"/>
      <c r="D43" s="63" t="s">
        <v>22</v>
      </c>
      <c r="E43" s="64" t="s">
        <v>49</v>
      </c>
      <c r="F43" s="57">
        <v>165010</v>
      </c>
      <c r="H43" s="1"/>
    </row>
    <row r="44" spans="1:8" s="2" customFormat="1" ht="21.75">
      <c r="A44" s="61"/>
      <c r="B44" s="57">
        <f>F44+'[2]รับ-จ่าย มี.ค.'!B44</f>
        <v>82000</v>
      </c>
      <c r="C44" s="65"/>
      <c r="D44" s="63" t="s">
        <v>50</v>
      </c>
      <c r="E44" s="64" t="s">
        <v>51</v>
      </c>
      <c r="F44" s="57">
        <v>16400</v>
      </c>
      <c r="H44" s="1"/>
    </row>
    <row r="45" spans="1:8" s="2" customFormat="1" ht="21.75">
      <c r="A45" s="61"/>
      <c r="B45" s="57">
        <f>F45+'[2]รับ-จ่าย มี.ค.'!B45</f>
        <v>757187.74</v>
      </c>
      <c r="C45" s="65"/>
      <c r="D45" s="63" t="s">
        <v>50</v>
      </c>
      <c r="E45" s="64" t="s">
        <v>52</v>
      </c>
      <c r="F45" s="57">
        <v>91050</v>
      </c>
      <c r="H45" s="1"/>
    </row>
    <row r="46" spans="1:8" s="2" customFormat="1" ht="21.75">
      <c r="A46" s="61"/>
      <c r="B46" s="57">
        <f>F46+'[2]รับ-จ่าย มี.ค.'!B46</f>
        <v>961495</v>
      </c>
      <c r="C46" s="65"/>
      <c r="D46" s="63" t="s">
        <v>53</v>
      </c>
      <c r="E46" s="64" t="s">
        <v>54</v>
      </c>
      <c r="F46" s="57">
        <v>95224</v>
      </c>
      <c r="H46" s="1"/>
    </row>
    <row r="47" spans="1:8" s="2" customFormat="1" ht="21.75">
      <c r="A47" s="61"/>
      <c r="B47" s="57">
        <f>F47+'[2]รับ-จ่าย มี.ค.'!B47</f>
        <v>1563600.37</v>
      </c>
      <c r="C47" s="65"/>
      <c r="D47" s="63" t="s">
        <v>55</v>
      </c>
      <c r="E47" s="64" t="s">
        <v>56</v>
      </c>
      <c r="F47" s="57">
        <v>517975.25</v>
      </c>
      <c r="H47" s="1"/>
    </row>
    <row r="48" spans="1:8" s="2" customFormat="1" ht="21.75">
      <c r="A48" s="61"/>
      <c r="B48" s="57">
        <f>F48+'[2]รับ-จ่าย มี.ค.'!B48</f>
        <v>535013.0700000001</v>
      </c>
      <c r="C48" s="65"/>
      <c r="D48" s="63" t="s">
        <v>57</v>
      </c>
      <c r="E48" s="64" t="s">
        <v>58</v>
      </c>
      <c r="F48" s="57">
        <v>304432.82</v>
      </c>
      <c r="H48" s="1"/>
    </row>
    <row r="49" spans="1:8" s="2" customFormat="1" ht="21.75">
      <c r="A49" s="61"/>
      <c r="B49" s="57">
        <f>F49+'[2]รับ-จ่าย มี.ค.'!B49</f>
        <v>166353.3</v>
      </c>
      <c r="C49" s="65"/>
      <c r="D49" s="63" t="s">
        <v>59</v>
      </c>
      <c r="E49" s="64" t="s">
        <v>60</v>
      </c>
      <c r="F49" s="57">
        <v>32555.21</v>
      </c>
      <c r="H49" s="1"/>
    </row>
    <row r="50" spans="1:8" s="2" customFormat="1" ht="21.75">
      <c r="A50" s="61"/>
      <c r="B50" s="57">
        <f>F50+'[2]รับ-จ่าย มี.ค.'!B50</f>
        <v>416300</v>
      </c>
      <c r="C50" s="65"/>
      <c r="D50" s="63" t="s">
        <v>29</v>
      </c>
      <c r="E50" s="66">
        <v>400</v>
      </c>
      <c r="F50" s="57"/>
      <c r="H50" s="1"/>
    </row>
    <row r="51" spans="1:8" s="2" customFormat="1" ht="21.75">
      <c r="A51" s="61"/>
      <c r="B51" s="57">
        <f>F51+'[2]รับ-จ่าย มี.ค.'!B51</f>
        <v>0</v>
      </c>
      <c r="C51" s="65"/>
      <c r="D51" s="63" t="s">
        <v>61</v>
      </c>
      <c r="E51" s="64" t="s">
        <v>62</v>
      </c>
      <c r="F51" s="57"/>
      <c r="H51" s="1"/>
    </row>
    <row r="52" spans="1:8" s="2" customFormat="1" ht="21.75">
      <c r="A52" s="61"/>
      <c r="B52" s="57">
        <f>F52+'[2]รับ-จ่าย มี.ค.'!B52</f>
        <v>0</v>
      </c>
      <c r="C52" s="65"/>
      <c r="D52" s="63" t="s">
        <v>63</v>
      </c>
      <c r="E52" s="64" t="s">
        <v>64</v>
      </c>
      <c r="F52" s="57"/>
      <c r="H52" s="1"/>
    </row>
    <row r="53" spans="1:8" s="2" customFormat="1" ht="21.75">
      <c r="A53" s="61"/>
      <c r="B53" s="57">
        <f>F53+'[2]รับ-จ่าย มี.ค.'!B53</f>
        <v>998500</v>
      </c>
      <c r="C53" s="65"/>
      <c r="D53" s="65" t="s">
        <v>65</v>
      </c>
      <c r="E53" s="64" t="s">
        <v>66</v>
      </c>
      <c r="F53" s="57">
        <v>894500</v>
      </c>
      <c r="H53" s="1"/>
    </row>
    <row r="54" spans="1:8" s="2" customFormat="1" ht="22.5" thickBot="1">
      <c r="A54" s="67">
        <f>SUM(A41:A52)</f>
        <v>0</v>
      </c>
      <c r="B54" s="68">
        <f>SUM(B41:B53)</f>
        <v>7038868.600000001</v>
      </c>
      <c r="C54" s="65"/>
      <c r="D54" s="69"/>
      <c r="E54" s="64"/>
      <c r="F54" s="68">
        <f>SUM(F41:F53)</f>
        <v>2127893.2800000003</v>
      </c>
      <c r="H54" s="1"/>
    </row>
    <row r="55" spans="1:8" s="2" customFormat="1" ht="22.5" thickTop="1">
      <c r="A55" s="70"/>
      <c r="B55" s="57">
        <f>F55+'[2]รับ-จ่าย มี.ค.'!B55</f>
        <v>166666.5</v>
      </c>
      <c r="C55" s="65"/>
      <c r="D55" s="63" t="s">
        <v>67</v>
      </c>
      <c r="E55" s="64" t="s">
        <v>68</v>
      </c>
      <c r="F55" s="57"/>
      <c r="H55" s="1"/>
    </row>
    <row r="56" spans="1:8" s="2" customFormat="1" ht="21.75">
      <c r="A56" s="70"/>
      <c r="B56" s="57">
        <f>F56+'[2]รับ-จ่าย มี.ค.'!B56</f>
        <v>282303.12</v>
      </c>
      <c r="C56" s="65"/>
      <c r="D56" s="63" t="s">
        <v>35</v>
      </c>
      <c r="E56" s="64" t="s">
        <v>36</v>
      </c>
      <c r="F56" s="57">
        <v>24072.96</v>
      </c>
      <c r="H56" s="1"/>
    </row>
    <row r="57" spans="1:8" s="2" customFormat="1" ht="21.75">
      <c r="A57" s="70"/>
      <c r="B57" s="57">
        <f>F57+'[2]รับ-จ่าย มี.ค.'!B57</f>
        <v>80000</v>
      </c>
      <c r="C57" s="65"/>
      <c r="D57" s="65" t="s">
        <v>69</v>
      </c>
      <c r="E57" s="64" t="s">
        <v>38</v>
      </c>
      <c r="F57" s="57"/>
      <c r="H57" s="1"/>
    </row>
    <row r="58" spans="1:8" s="2" customFormat="1" ht="21.75">
      <c r="A58" s="70"/>
      <c r="B58" s="57">
        <f>F58+'[2]รับ-จ่าย มี.ค.'!B58</f>
        <v>90115</v>
      </c>
      <c r="C58" s="65"/>
      <c r="D58" s="65" t="s">
        <v>39</v>
      </c>
      <c r="E58" s="64" t="s">
        <v>40</v>
      </c>
      <c r="F58" s="57"/>
      <c r="H58" s="1"/>
    </row>
    <row r="59" spans="1:8" s="2" customFormat="1" ht="21.75">
      <c r="A59" s="70"/>
      <c r="B59" s="57">
        <f>F59+'[2]รับ-จ่าย มี.ค.'!B59</f>
        <v>0</v>
      </c>
      <c r="C59" s="65"/>
      <c r="D59" s="65" t="s">
        <v>42</v>
      </c>
      <c r="E59" s="64" t="s">
        <v>43</v>
      </c>
      <c r="F59" s="57"/>
      <c r="H59" s="1"/>
    </row>
    <row r="60" spans="1:8" s="2" customFormat="1" ht="21.75">
      <c r="A60" s="70"/>
      <c r="B60" s="57">
        <f>F60+'[2]รับ-จ่าย มี.ค.'!B60</f>
        <v>449689.6</v>
      </c>
      <c r="C60" s="65"/>
      <c r="D60" s="65" t="s">
        <v>70</v>
      </c>
      <c r="E60" s="64"/>
      <c r="F60" s="57"/>
      <c r="H60" s="1"/>
    </row>
    <row r="61" spans="1:8" s="2" customFormat="1" ht="21.75">
      <c r="A61" s="70"/>
      <c r="B61" s="57">
        <f>F61+'[2]รับ-จ่าย มี.ค.'!B61</f>
        <v>178596</v>
      </c>
      <c r="C61" s="65"/>
      <c r="D61" s="65" t="s">
        <v>71</v>
      </c>
      <c r="E61" s="64"/>
      <c r="F61" s="57"/>
      <c r="H61" s="1"/>
    </row>
    <row r="62" spans="1:8" s="2" customFormat="1" ht="21.75">
      <c r="A62" s="70"/>
      <c r="B62" s="57">
        <f>F62+'[2]รับ-จ่าย มี.ค.'!B62</f>
        <v>3309994.3</v>
      </c>
      <c r="C62" s="69"/>
      <c r="D62" s="65" t="s">
        <v>72</v>
      </c>
      <c r="E62" s="64" t="s">
        <v>34</v>
      </c>
      <c r="F62" s="57">
        <v>2059000</v>
      </c>
      <c r="H62" s="1"/>
    </row>
    <row r="63" spans="1:8" s="2" customFormat="1" ht="21.75">
      <c r="A63" s="70"/>
      <c r="B63" s="71">
        <f>F63+'[2]รับ-จ่าย มี.ค.'!B63</f>
        <v>30140</v>
      </c>
      <c r="C63" s="69"/>
      <c r="D63" s="65" t="s">
        <v>73</v>
      </c>
      <c r="E63" s="64" t="s">
        <v>68</v>
      </c>
      <c r="F63" s="57"/>
      <c r="H63" s="1"/>
    </row>
    <row r="64" spans="1:8" s="2" customFormat="1" ht="21.75">
      <c r="A64" s="70"/>
      <c r="B64" s="57">
        <f>SUM(B55:B63)</f>
        <v>4587504.52</v>
      </c>
      <c r="C64" s="69"/>
      <c r="D64" s="65"/>
      <c r="E64" s="72"/>
      <c r="F64" s="73">
        <f>SUM(F55:F63)</f>
        <v>2083072.96</v>
      </c>
      <c r="H64" s="1"/>
    </row>
    <row r="65" spans="1:8" s="2" customFormat="1" ht="22.5" thickBot="1">
      <c r="A65" s="70"/>
      <c r="B65" s="74">
        <f>B54+B64</f>
        <v>11626373.120000001</v>
      </c>
      <c r="C65" s="75" t="s">
        <v>74</v>
      </c>
      <c r="D65" s="75"/>
      <c r="E65" s="76"/>
      <c r="F65" s="74">
        <f>F54+F64</f>
        <v>4210966.24</v>
      </c>
      <c r="H65" s="1"/>
    </row>
    <row r="66" spans="1:8" s="2" customFormat="1" ht="18.75" customHeight="1" thickTop="1">
      <c r="A66" s="70"/>
      <c r="B66" s="57">
        <f>B35-B65</f>
        <v>1308757.879999999</v>
      </c>
      <c r="C66" s="75" t="s">
        <v>75</v>
      </c>
      <c r="D66" s="75"/>
      <c r="E66" s="76"/>
      <c r="F66" s="57"/>
      <c r="H66" s="1"/>
    </row>
    <row r="67" spans="1:8" s="2" customFormat="1" ht="18" customHeight="1">
      <c r="A67" s="70"/>
      <c r="B67" s="57"/>
      <c r="C67" s="75" t="s">
        <v>76</v>
      </c>
      <c r="D67" s="75"/>
      <c r="E67" s="76"/>
      <c r="F67" s="57"/>
      <c r="H67" s="1"/>
    </row>
    <row r="68" spans="1:8" s="2" customFormat="1" ht="21.75">
      <c r="A68" s="70"/>
      <c r="B68" s="71" t="s">
        <v>77</v>
      </c>
      <c r="C68" s="75" t="s">
        <v>78</v>
      </c>
      <c r="D68" s="75"/>
      <c r="E68" s="76"/>
      <c r="F68" s="57">
        <f>F35-F65</f>
        <v>-2230766.6500000004</v>
      </c>
      <c r="H68" s="1">
        <f>6170539.3+408913.11+54302.04+3158109.63+120000+201.59</f>
        <v>9912065.67</v>
      </c>
    </row>
    <row r="69" spans="1:8" s="2" customFormat="1" ht="22.5" thickBot="1">
      <c r="A69" s="77"/>
      <c r="B69" s="74">
        <f>B10+B35-B65</f>
        <v>16698818.709999997</v>
      </c>
      <c r="C69" s="75" t="s">
        <v>79</v>
      </c>
      <c r="D69" s="75"/>
      <c r="E69" s="76"/>
      <c r="F69" s="74">
        <f>F10+F35-F65</f>
        <v>16698818.709999999</v>
      </c>
      <c r="H69" s="1">
        <f>F69-H68</f>
        <v>6786753.039999999</v>
      </c>
    </row>
    <row r="70" spans="1:8" s="2" customFormat="1" ht="22.5" thickTop="1">
      <c r="A70" s="77"/>
      <c r="B70" s="78"/>
      <c r="C70" s="79"/>
      <c r="D70" s="79"/>
      <c r="E70" s="79"/>
      <c r="F70" s="78"/>
      <c r="H70" s="1"/>
    </row>
    <row r="71" spans="1:8" s="2" customFormat="1" ht="21.75">
      <c r="A71" s="77"/>
      <c r="B71" s="80"/>
      <c r="C71" s="69"/>
      <c r="D71" s="69"/>
      <c r="E71" s="81"/>
      <c r="F71" s="77"/>
      <c r="H71" s="1"/>
    </row>
    <row r="72" spans="1:8" s="2" customFormat="1" ht="21.75">
      <c r="A72" s="82" t="s">
        <v>80</v>
      </c>
      <c r="B72" s="82"/>
      <c r="C72" s="83"/>
      <c r="D72" s="83"/>
      <c r="E72" s="83"/>
      <c r="F72" s="82"/>
      <c r="H72" s="1"/>
    </row>
    <row r="73" spans="1:8" s="2" customFormat="1" ht="21.75">
      <c r="A73" s="82" t="s">
        <v>81</v>
      </c>
      <c r="B73" s="82"/>
      <c r="C73" s="83"/>
      <c r="D73" s="83"/>
      <c r="E73" s="83"/>
      <c r="F73" s="82"/>
      <c r="H73" s="1"/>
    </row>
    <row r="74" spans="1:8" s="2" customFormat="1" ht="21.75">
      <c r="A74" s="82" t="s">
        <v>82</v>
      </c>
      <c r="B74" s="82"/>
      <c r="C74" s="83"/>
      <c r="D74" s="83"/>
      <c r="E74" s="83"/>
      <c r="F74" s="82"/>
      <c r="H74" s="1"/>
    </row>
    <row r="75" spans="1:8" s="2" customFormat="1" ht="21.75">
      <c r="A75" s="1"/>
      <c r="B75" s="1"/>
      <c r="F75" s="1"/>
      <c r="H75" s="1"/>
    </row>
    <row r="76" spans="1:8" s="2" customFormat="1" ht="21.75">
      <c r="A76" s="1"/>
      <c r="B76" s="1"/>
      <c r="F76" s="1"/>
      <c r="H76" s="1"/>
    </row>
    <row r="77" spans="1:8" s="2" customFormat="1" ht="21.75">
      <c r="A77" s="1"/>
      <c r="B77" s="1"/>
      <c r="F77" s="1"/>
      <c r="H77" s="1"/>
    </row>
    <row r="78" spans="1:8" s="2" customFormat="1" ht="21.75">
      <c r="A78" s="1"/>
      <c r="B78" s="1"/>
      <c r="F78" s="1"/>
      <c r="H78" s="1"/>
    </row>
    <row r="79" spans="1:8" s="2" customFormat="1" ht="21.75">
      <c r="A79" s="1"/>
      <c r="B79" s="1"/>
      <c r="F79" s="1"/>
      <c r="H79" s="1"/>
    </row>
    <row r="80" spans="1:8" s="2" customFormat="1" ht="21.75">
      <c r="A80" s="1"/>
      <c r="B80" s="1"/>
      <c r="F80" s="1"/>
      <c r="H80" s="1"/>
    </row>
    <row r="81" spans="1:8" s="2" customFormat="1" ht="21.75">
      <c r="A81" s="1"/>
      <c r="B81" s="1"/>
      <c r="F81" s="1"/>
      <c r="H81" s="1"/>
    </row>
    <row r="82" spans="1:8" s="2" customFormat="1" ht="21.75">
      <c r="A82" s="1"/>
      <c r="B82" s="1"/>
      <c r="F82" s="1"/>
      <c r="H82" s="1"/>
    </row>
    <row r="83" spans="1:8" s="2" customFormat="1" ht="21.75">
      <c r="A83" s="1"/>
      <c r="B83" s="1"/>
      <c r="F83" s="1"/>
      <c r="H83" s="1"/>
    </row>
    <row r="84" spans="1:8" s="2" customFormat="1" ht="21.75">
      <c r="A84" s="1"/>
      <c r="B84" s="1"/>
      <c r="F84" s="1"/>
      <c r="H84" s="1"/>
    </row>
    <row r="85" spans="1:8" s="2" customFormat="1" ht="21.75">
      <c r="A85" s="1"/>
      <c r="B85" s="1"/>
      <c r="F85" s="1"/>
      <c r="H85" s="1"/>
    </row>
    <row r="86" spans="1:8" s="2" customFormat="1" ht="21.75">
      <c r="A86" s="1"/>
      <c r="B86" s="1"/>
      <c r="F86" s="1"/>
      <c r="H86" s="1"/>
    </row>
    <row r="87" spans="1:8" s="2" customFormat="1" ht="21.75">
      <c r="A87" s="1"/>
      <c r="B87" s="1"/>
      <c r="F87" s="1"/>
      <c r="H87" s="1"/>
    </row>
    <row r="88" spans="1:8" s="2" customFormat="1" ht="21.75">
      <c r="A88" s="1"/>
      <c r="B88" s="1"/>
      <c r="F88" s="1"/>
      <c r="H88" s="1"/>
    </row>
    <row r="89" spans="1:8" s="2" customFormat="1" ht="21.75">
      <c r="A89" s="1"/>
      <c r="B89" s="1"/>
      <c r="F89" s="1"/>
      <c r="H89" s="1"/>
    </row>
    <row r="90" spans="1:8" s="2" customFormat="1" ht="21.75">
      <c r="A90" s="1"/>
      <c r="B90" s="1"/>
      <c r="F90" s="1"/>
      <c r="H90" s="1"/>
    </row>
    <row r="91" spans="1:8" s="2" customFormat="1" ht="21.75">
      <c r="A91" s="1"/>
      <c r="B91" s="1"/>
      <c r="F91" s="1"/>
      <c r="H91" s="1"/>
    </row>
    <row r="92" spans="1:8" s="2" customFormat="1" ht="21.75">
      <c r="A92" s="1"/>
      <c r="B92" s="1"/>
      <c r="F92" s="1"/>
      <c r="H92" s="1"/>
    </row>
    <row r="93" spans="1:8" s="2" customFormat="1" ht="21.75">
      <c r="A93" s="1"/>
      <c r="B93" s="1"/>
      <c r="F93" s="1"/>
      <c r="H93" s="1"/>
    </row>
    <row r="94" spans="1:8" s="2" customFormat="1" ht="21.75">
      <c r="A94" s="1"/>
      <c r="B94" s="1"/>
      <c r="F94" s="1"/>
      <c r="H94" s="1"/>
    </row>
    <row r="95" spans="1:8" s="2" customFormat="1" ht="21.75">
      <c r="A95" s="1"/>
      <c r="B95" s="1"/>
      <c r="F95" s="1"/>
      <c r="H95" s="1"/>
    </row>
    <row r="96" spans="1:8" s="2" customFormat="1" ht="21.75">
      <c r="A96" s="1"/>
      <c r="B96" s="1"/>
      <c r="F96" s="1"/>
      <c r="H96" s="1"/>
    </row>
    <row r="97" spans="1:8" s="2" customFormat="1" ht="21.75">
      <c r="A97" s="1"/>
      <c r="B97" s="1"/>
      <c r="F97" s="1"/>
      <c r="H97" s="1"/>
    </row>
    <row r="98" spans="1:8" s="2" customFormat="1" ht="21.75">
      <c r="A98" s="1"/>
      <c r="B98" s="1"/>
      <c r="F98" s="1"/>
      <c r="H98" s="1"/>
    </row>
    <row r="99" spans="1:8" s="2" customFormat="1" ht="21.75">
      <c r="A99" s="1"/>
      <c r="B99" s="1"/>
      <c r="F99" s="1"/>
      <c r="H99" s="1"/>
    </row>
    <row r="100" spans="1:8" s="2" customFormat="1" ht="21.75">
      <c r="A100" s="1"/>
      <c r="B100" s="1"/>
      <c r="F100" s="1"/>
      <c r="H100" s="1"/>
    </row>
    <row r="101" spans="1:8" s="2" customFormat="1" ht="21.75">
      <c r="A101" s="1"/>
      <c r="B101" s="1"/>
      <c r="F101" s="1"/>
      <c r="H101" s="1"/>
    </row>
    <row r="102" spans="1:8" s="2" customFormat="1" ht="21.75">
      <c r="A102" s="1"/>
      <c r="B102" s="1"/>
      <c r="F102" s="1"/>
      <c r="H102" s="1"/>
    </row>
    <row r="103" spans="1:8" s="2" customFormat="1" ht="21.75">
      <c r="A103" s="1"/>
      <c r="B103" s="1"/>
      <c r="F103" s="1"/>
      <c r="H103" s="1"/>
    </row>
    <row r="104" spans="1:8" s="2" customFormat="1" ht="21.75">
      <c r="A104" s="1"/>
      <c r="B104" s="1"/>
      <c r="F104" s="1"/>
      <c r="H104" s="1"/>
    </row>
    <row r="105" spans="1:8" s="2" customFormat="1" ht="21.75">
      <c r="A105" s="1"/>
      <c r="B105" s="1"/>
      <c r="F105" s="1"/>
      <c r="H105" s="1"/>
    </row>
    <row r="106" spans="1:8" s="2" customFormat="1" ht="21.75">
      <c r="A106" s="1"/>
      <c r="B106" s="1"/>
      <c r="F106" s="1"/>
      <c r="H106" s="1"/>
    </row>
    <row r="107" spans="1:8" s="2" customFormat="1" ht="21.75">
      <c r="A107" s="1"/>
      <c r="B107" s="1"/>
      <c r="F107" s="1"/>
      <c r="H107" s="1"/>
    </row>
    <row r="108" spans="1:8" s="2" customFormat="1" ht="21.75">
      <c r="A108" s="1"/>
      <c r="B108" s="1"/>
      <c r="F108" s="1"/>
      <c r="H108" s="1"/>
    </row>
    <row r="109" spans="1:8" s="2" customFormat="1" ht="21.75">
      <c r="A109" s="1"/>
      <c r="B109" s="1"/>
      <c r="F109" s="1"/>
      <c r="H109" s="1"/>
    </row>
    <row r="110" spans="1:8" s="2" customFormat="1" ht="21.75">
      <c r="A110" s="1"/>
      <c r="B110" s="1"/>
      <c r="F110" s="1"/>
      <c r="H110" s="1"/>
    </row>
    <row r="111" spans="1:8" s="2" customFormat="1" ht="21.75">
      <c r="A111" s="1"/>
      <c r="B111" s="1"/>
      <c r="F111" s="1"/>
      <c r="H111" s="1"/>
    </row>
    <row r="112" spans="1:8" s="2" customFormat="1" ht="21.75">
      <c r="A112" s="1"/>
      <c r="B112" s="1"/>
      <c r="F112" s="1"/>
      <c r="H112" s="1"/>
    </row>
    <row r="113" spans="1:8" s="2" customFormat="1" ht="21.75">
      <c r="A113" s="1"/>
      <c r="B113" s="1"/>
      <c r="F113" s="1"/>
      <c r="H113" s="1"/>
    </row>
    <row r="114" spans="1:8" s="2" customFormat="1" ht="21.75">
      <c r="A114" s="1"/>
      <c r="B114" s="1"/>
      <c r="F114" s="1"/>
      <c r="H114" s="1"/>
    </row>
    <row r="115" spans="1:8" s="2" customFormat="1" ht="21.75">
      <c r="A115" s="1"/>
      <c r="B115" s="1"/>
      <c r="F115" s="1"/>
      <c r="H115" s="1"/>
    </row>
    <row r="116" spans="1:8" s="2" customFormat="1" ht="21.75">
      <c r="A116" s="1"/>
      <c r="B116" s="1"/>
      <c r="F116" s="1"/>
      <c r="H116" s="1"/>
    </row>
    <row r="117" spans="1:8" s="2" customFormat="1" ht="21.75">
      <c r="A117" s="1"/>
      <c r="B117" s="1"/>
      <c r="F117" s="1"/>
      <c r="H117" s="1"/>
    </row>
    <row r="118" spans="1:8" s="2" customFormat="1" ht="21.75">
      <c r="A118" s="1"/>
      <c r="B118" s="1"/>
      <c r="F118" s="1"/>
      <c r="H118" s="1"/>
    </row>
    <row r="119" spans="1:8" s="2" customFormat="1" ht="21.75">
      <c r="A119" s="1"/>
      <c r="B119" s="1"/>
      <c r="F119" s="1"/>
      <c r="H119" s="1"/>
    </row>
    <row r="120" spans="1:8" s="2" customFormat="1" ht="21.75">
      <c r="A120" s="1"/>
      <c r="B120" s="1"/>
      <c r="F120" s="1"/>
      <c r="H120" s="1"/>
    </row>
    <row r="121" spans="1:8" s="2" customFormat="1" ht="21.75">
      <c r="A121" s="1"/>
      <c r="B121" s="1"/>
      <c r="F121" s="1"/>
      <c r="H121" s="1"/>
    </row>
    <row r="122" spans="1:8" s="2" customFormat="1" ht="21.75">
      <c r="A122" s="1"/>
      <c r="B122" s="1"/>
      <c r="F122" s="1"/>
      <c r="H122" s="1"/>
    </row>
    <row r="123" spans="1:8" s="2" customFormat="1" ht="21.75">
      <c r="A123" s="1"/>
      <c r="B123" s="1"/>
      <c r="F123" s="1"/>
      <c r="H123" s="1"/>
    </row>
    <row r="124" spans="1:8" s="2" customFormat="1" ht="21.75">
      <c r="A124" s="1"/>
      <c r="B124" s="1"/>
      <c r="F124" s="1"/>
      <c r="H124" s="1"/>
    </row>
    <row r="125" spans="1:8" s="2" customFormat="1" ht="21.75">
      <c r="A125" s="1"/>
      <c r="B125" s="1"/>
      <c r="F125" s="1"/>
      <c r="H125" s="1"/>
    </row>
    <row r="126" spans="1:8" s="2" customFormat="1" ht="21.75">
      <c r="A126" s="1"/>
      <c r="B126" s="1"/>
      <c r="F126" s="1"/>
      <c r="H126" s="1"/>
    </row>
    <row r="127" spans="1:8" s="2" customFormat="1" ht="21.75">
      <c r="A127" s="1"/>
      <c r="B127" s="1"/>
      <c r="F127" s="1"/>
      <c r="H127" s="1"/>
    </row>
    <row r="128" spans="1:8" s="2" customFormat="1" ht="21.75">
      <c r="A128" s="1"/>
      <c r="B128" s="1"/>
      <c r="F128" s="1"/>
      <c r="H128" s="1"/>
    </row>
    <row r="129" spans="1:8" s="2" customFormat="1" ht="21.75">
      <c r="A129" s="1"/>
      <c r="B129" s="1"/>
      <c r="F129" s="1"/>
      <c r="H129" s="1"/>
    </row>
    <row r="130" spans="1:8" s="2" customFormat="1" ht="21.75">
      <c r="A130" s="1"/>
      <c r="B130" s="1"/>
      <c r="F130" s="1"/>
      <c r="H130" s="1"/>
    </row>
    <row r="131" spans="1:8" s="2" customFormat="1" ht="21.75">
      <c r="A131" s="1"/>
      <c r="B131" s="1"/>
      <c r="F131" s="1"/>
      <c r="H131" s="1"/>
    </row>
    <row r="132" spans="1:8" s="2" customFormat="1" ht="21.75">
      <c r="A132" s="1"/>
      <c r="B132" s="1"/>
      <c r="F132" s="1"/>
      <c r="H132" s="1"/>
    </row>
    <row r="133" spans="1:8" s="2" customFormat="1" ht="21.75">
      <c r="A133" s="1"/>
      <c r="B133" s="1"/>
      <c r="F133" s="1"/>
      <c r="H133" s="1"/>
    </row>
    <row r="134" spans="1:8" s="2" customFormat="1" ht="21.75">
      <c r="A134" s="1"/>
      <c r="B134" s="1"/>
      <c r="F134" s="1"/>
      <c r="H134" s="1"/>
    </row>
    <row r="135" spans="1:8" s="2" customFormat="1" ht="21.75">
      <c r="A135" s="1"/>
      <c r="B135" s="1"/>
      <c r="F135" s="1"/>
      <c r="H135" s="1"/>
    </row>
    <row r="136" spans="1:8" s="2" customFormat="1" ht="21.75">
      <c r="A136" s="1"/>
      <c r="B136" s="1"/>
      <c r="F136" s="1"/>
      <c r="H136" s="1"/>
    </row>
    <row r="137" spans="1:8" s="2" customFormat="1" ht="21.75">
      <c r="A137" s="1"/>
      <c r="B137" s="1"/>
      <c r="F137" s="1"/>
      <c r="H137" s="1"/>
    </row>
    <row r="138" spans="1:8" s="2" customFormat="1" ht="21.75">
      <c r="A138" s="1"/>
      <c r="B138" s="1"/>
      <c r="F138" s="1"/>
      <c r="H138" s="1"/>
    </row>
    <row r="139" spans="1:8" s="2" customFormat="1" ht="21.75">
      <c r="A139" s="1"/>
      <c r="B139" s="1"/>
      <c r="F139" s="1"/>
      <c r="H139" s="1"/>
    </row>
    <row r="140" spans="1:8" s="2" customFormat="1" ht="21.75">
      <c r="A140" s="1"/>
      <c r="B140" s="1"/>
      <c r="F140" s="1"/>
      <c r="H140" s="1"/>
    </row>
    <row r="141" spans="1:8" s="2" customFormat="1" ht="21.75">
      <c r="A141" s="1"/>
      <c r="B141" s="1"/>
      <c r="F141" s="1"/>
      <c r="H141" s="1"/>
    </row>
    <row r="142" spans="1:8" s="2" customFormat="1" ht="21.75">
      <c r="A142" s="1"/>
      <c r="B142" s="1"/>
      <c r="F142" s="1"/>
      <c r="H142" s="1"/>
    </row>
    <row r="143" spans="1:8" s="2" customFormat="1" ht="21.75">
      <c r="A143" s="1"/>
      <c r="B143" s="1"/>
      <c r="F143" s="1"/>
      <c r="H143" s="1"/>
    </row>
    <row r="144" spans="1:8" s="2" customFormat="1" ht="21.75">
      <c r="A144" s="1"/>
      <c r="B144" s="1"/>
      <c r="F144" s="1"/>
      <c r="H144" s="1"/>
    </row>
    <row r="145" spans="1:8" s="2" customFormat="1" ht="21.75">
      <c r="A145" s="1"/>
      <c r="B145" s="1"/>
      <c r="F145" s="1"/>
      <c r="H145" s="1"/>
    </row>
    <row r="146" spans="1:8" s="2" customFormat="1" ht="21.75">
      <c r="A146" s="1"/>
      <c r="B146" s="1"/>
      <c r="F146" s="1"/>
      <c r="H146" s="1"/>
    </row>
    <row r="147" spans="1:8" s="2" customFormat="1" ht="21.75">
      <c r="A147" s="1"/>
      <c r="B147" s="1"/>
      <c r="F147" s="1"/>
      <c r="H147" s="1"/>
    </row>
    <row r="148" spans="1:8" s="2" customFormat="1" ht="21.75">
      <c r="A148" s="1"/>
      <c r="B148" s="1"/>
      <c r="F148" s="1"/>
      <c r="H148" s="1"/>
    </row>
    <row r="149" spans="1:8" s="2" customFormat="1" ht="21.75">
      <c r="A149" s="1"/>
      <c r="B149" s="1"/>
      <c r="F149" s="1"/>
      <c r="H149" s="1"/>
    </row>
    <row r="150" spans="1:8" s="2" customFormat="1" ht="21.75">
      <c r="A150" s="1"/>
      <c r="B150" s="1"/>
      <c r="F150" s="1"/>
      <c r="H150" s="1"/>
    </row>
    <row r="151" spans="1:8" s="2" customFormat="1" ht="21.75">
      <c r="A151" s="1"/>
      <c r="B151" s="1"/>
      <c r="F151" s="1"/>
      <c r="H151" s="1"/>
    </row>
    <row r="152" spans="1:8" s="2" customFormat="1" ht="21.75">
      <c r="A152" s="1"/>
      <c r="B152" s="1"/>
      <c r="F152" s="1"/>
      <c r="H152" s="1"/>
    </row>
    <row r="153" spans="1:8" s="2" customFormat="1" ht="21.75">
      <c r="A153" s="1"/>
      <c r="B153" s="1"/>
      <c r="F153" s="1"/>
      <c r="H153" s="1"/>
    </row>
    <row r="154" spans="1:8" s="2" customFormat="1" ht="21.75">
      <c r="A154" s="1"/>
      <c r="B154" s="1"/>
      <c r="F154" s="1"/>
      <c r="H154" s="1"/>
    </row>
    <row r="155" spans="1:8" s="2" customFormat="1" ht="21.75">
      <c r="A155" s="1"/>
      <c r="B155" s="1"/>
      <c r="F155" s="1"/>
      <c r="H155" s="1"/>
    </row>
    <row r="156" spans="1:8" s="2" customFormat="1" ht="21.75">
      <c r="A156" s="1"/>
      <c r="B156" s="1"/>
      <c r="F156" s="1"/>
      <c r="H156" s="1"/>
    </row>
    <row r="157" spans="1:8" s="2" customFormat="1" ht="21.75">
      <c r="A157" s="1"/>
      <c r="B157" s="1"/>
      <c r="F157" s="1"/>
      <c r="H157" s="1"/>
    </row>
    <row r="158" spans="1:8" s="2" customFormat="1" ht="21.75">
      <c r="A158" s="1"/>
      <c r="B158" s="1"/>
      <c r="F158" s="1"/>
      <c r="H158" s="1"/>
    </row>
    <row r="159" spans="1:8" s="2" customFormat="1" ht="21.75">
      <c r="A159" s="1"/>
      <c r="B159" s="1"/>
      <c r="F159" s="1"/>
      <c r="H159" s="1"/>
    </row>
    <row r="160" spans="1:8" s="2" customFormat="1" ht="21.75">
      <c r="A160" s="1"/>
      <c r="B160" s="1"/>
      <c r="F160" s="1"/>
      <c r="H160" s="1"/>
    </row>
    <row r="161" spans="1:8" s="2" customFormat="1" ht="21.75">
      <c r="A161" s="1"/>
      <c r="B161" s="1"/>
      <c r="F161" s="1"/>
      <c r="H161" s="1"/>
    </row>
    <row r="162" spans="1:8" s="2" customFormat="1" ht="21.75">
      <c r="A162" s="1"/>
      <c r="B162" s="1"/>
      <c r="F162" s="1"/>
      <c r="H162" s="1"/>
    </row>
    <row r="163" spans="1:8" s="2" customFormat="1" ht="21.75">
      <c r="A163" s="1"/>
      <c r="B163" s="1"/>
      <c r="F163" s="1"/>
      <c r="H163" s="1"/>
    </row>
    <row r="164" spans="1:8" s="2" customFormat="1" ht="21.75">
      <c r="A164" s="1"/>
      <c r="B164" s="1"/>
      <c r="F164" s="1"/>
      <c r="H164" s="1"/>
    </row>
    <row r="165" spans="1:8" s="2" customFormat="1" ht="21.75">
      <c r="A165" s="1"/>
      <c r="B165" s="1"/>
      <c r="F165" s="1"/>
      <c r="H165" s="1"/>
    </row>
    <row r="166" spans="1:8" s="2" customFormat="1" ht="21.75">
      <c r="A166" s="1"/>
      <c r="B166" s="1"/>
      <c r="F166" s="1"/>
      <c r="H166" s="1"/>
    </row>
    <row r="167" spans="1:8" s="2" customFormat="1" ht="21.75">
      <c r="A167" s="1"/>
      <c r="B167" s="1"/>
      <c r="F167" s="1"/>
      <c r="H167" s="1"/>
    </row>
    <row r="168" spans="1:8" s="2" customFormat="1" ht="21.75">
      <c r="A168" s="1"/>
      <c r="B168" s="1"/>
      <c r="F168" s="1"/>
      <c r="H168" s="1"/>
    </row>
    <row r="169" spans="1:8" s="2" customFormat="1" ht="21.75">
      <c r="A169" s="1"/>
      <c r="B169" s="1"/>
      <c r="F169" s="1"/>
      <c r="H169" s="1"/>
    </row>
    <row r="170" spans="1:8" s="2" customFormat="1" ht="21.75">
      <c r="A170" s="1"/>
      <c r="B170" s="1"/>
      <c r="F170" s="1"/>
      <c r="H170" s="1"/>
    </row>
    <row r="171" spans="1:8" s="2" customFormat="1" ht="21.75">
      <c r="A171" s="1"/>
      <c r="B171" s="1"/>
      <c r="F171" s="1"/>
      <c r="H171" s="1"/>
    </row>
    <row r="172" spans="1:8" s="2" customFormat="1" ht="21.75">
      <c r="A172" s="1"/>
      <c r="B172" s="1"/>
      <c r="F172" s="1"/>
      <c r="H172" s="1"/>
    </row>
    <row r="173" spans="1:8" s="2" customFormat="1" ht="21.75">
      <c r="A173" s="1"/>
      <c r="B173" s="1"/>
      <c r="F173" s="1"/>
      <c r="H173" s="1"/>
    </row>
    <row r="174" spans="1:8" s="2" customFormat="1" ht="21.75">
      <c r="A174" s="1"/>
      <c r="B174" s="1"/>
      <c r="F174" s="1"/>
      <c r="H174" s="1"/>
    </row>
    <row r="175" spans="1:8" s="2" customFormat="1" ht="21.75">
      <c r="A175" s="1"/>
      <c r="B175" s="1"/>
      <c r="F175" s="1"/>
      <c r="H175" s="1"/>
    </row>
    <row r="176" spans="1:8" s="2" customFormat="1" ht="21.75">
      <c r="A176" s="1"/>
      <c r="B176" s="1"/>
      <c r="F176" s="1"/>
      <c r="H176" s="1"/>
    </row>
    <row r="177" spans="1:8" s="2" customFormat="1" ht="21.75">
      <c r="A177" s="1"/>
      <c r="B177" s="1"/>
      <c r="F177" s="1"/>
      <c r="H177" s="1"/>
    </row>
    <row r="178" spans="1:8" s="2" customFormat="1" ht="21.75">
      <c r="A178" s="1"/>
      <c r="B178" s="1"/>
      <c r="F178" s="1"/>
      <c r="H178" s="1"/>
    </row>
    <row r="179" spans="1:8" s="2" customFormat="1" ht="21.75">
      <c r="A179" s="1"/>
      <c r="B179" s="1"/>
      <c r="F179" s="1"/>
      <c r="H179" s="1"/>
    </row>
    <row r="180" spans="1:8" s="2" customFormat="1" ht="21.75">
      <c r="A180" s="1"/>
      <c r="B180" s="1"/>
      <c r="F180" s="1"/>
      <c r="H180" s="1"/>
    </row>
    <row r="181" spans="1:8" s="2" customFormat="1" ht="21.75">
      <c r="A181" s="1"/>
      <c r="B181" s="1"/>
      <c r="F181" s="1"/>
      <c r="H181" s="1"/>
    </row>
    <row r="182" spans="1:8" s="2" customFormat="1" ht="21.75">
      <c r="A182" s="1"/>
      <c r="B182" s="1"/>
      <c r="F182" s="1"/>
      <c r="H182" s="1"/>
    </row>
    <row r="183" spans="1:8" s="2" customFormat="1" ht="21.75">
      <c r="A183" s="1"/>
      <c r="B183" s="1"/>
      <c r="F183" s="1"/>
      <c r="H183" s="1"/>
    </row>
    <row r="184" spans="1:8" s="2" customFormat="1" ht="21.75">
      <c r="A184" s="1"/>
      <c r="B184" s="1"/>
      <c r="F184" s="1"/>
      <c r="H184" s="1"/>
    </row>
    <row r="185" spans="1:8" s="2" customFormat="1" ht="21.75">
      <c r="A185" s="1"/>
      <c r="B185" s="1"/>
      <c r="F185" s="1"/>
      <c r="H185" s="1"/>
    </row>
    <row r="186" spans="1:8" s="2" customFormat="1" ht="21.75">
      <c r="A186" s="1"/>
      <c r="B186" s="1"/>
      <c r="F186" s="1"/>
      <c r="H186" s="1"/>
    </row>
    <row r="187" spans="1:8" s="2" customFormat="1" ht="21.75">
      <c r="A187" s="1"/>
      <c r="B187" s="1"/>
      <c r="F187" s="1"/>
      <c r="H187" s="1"/>
    </row>
    <row r="188" spans="1:8" s="2" customFormat="1" ht="21.75">
      <c r="A188" s="1"/>
      <c r="B188" s="1"/>
      <c r="F188" s="1"/>
      <c r="H188" s="1"/>
    </row>
    <row r="189" spans="1:8" s="2" customFormat="1" ht="21.75">
      <c r="A189" s="1"/>
      <c r="B189" s="1"/>
      <c r="F189" s="1"/>
      <c r="H189" s="1"/>
    </row>
    <row r="190" spans="1:8" s="2" customFormat="1" ht="21.75">
      <c r="A190" s="1"/>
      <c r="B190" s="1"/>
      <c r="F190" s="1"/>
      <c r="H190" s="1"/>
    </row>
    <row r="191" spans="1:8" s="2" customFormat="1" ht="21.75">
      <c r="A191" s="1"/>
      <c r="B191" s="1"/>
      <c r="F191" s="1"/>
      <c r="H191" s="1"/>
    </row>
    <row r="192" spans="1:8" s="2" customFormat="1" ht="21.75">
      <c r="A192" s="1"/>
      <c r="B192" s="1"/>
      <c r="F192" s="1"/>
      <c r="H192" s="1"/>
    </row>
    <row r="193" spans="1:8" s="2" customFormat="1" ht="21.75">
      <c r="A193" s="1"/>
      <c r="B193" s="1"/>
      <c r="F193" s="1"/>
      <c r="H193" s="1"/>
    </row>
    <row r="194" spans="1:8" s="2" customFormat="1" ht="21.75">
      <c r="A194" s="1"/>
      <c r="B194" s="1"/>
      <c r="F194" s="1"/>
      <c r="H194" s="1"/>
    </row>
    <row r="195" spans="1:8" s="2" customFormat="1" ht="21.75">
      <c r="A195" s="1"/>
      <c r="B195" s="1"/>
      <c r="F195" s="1"/>
      <c r="H195" s="1"/>
    </row>
    <row r="196" spans="1:8" s="2" customFormat="1" ht="21.75">
      <c r="A196" s="1"/>
      <c r="B196" s="1"/>
      <c r="F196" s="1"/>
      <c r="H196" s="1"/>
    </row>
    <row r="197" spans="1:8" s="2" customFormat="1" ht="21.75">
      <c r="A197" s="1"/>
      <c r="B197" s="1"/>
      <c r="F197" s="1"/>
      <c r="H197" s="1"/>
    </row>
    <row r="198" spans="1:8" s="2" customFormat="1" ht="21.75">
      <c r="A198" s="1"/>
      <c r="B198" s="1"/>
      <c r="F198" s="1"/>
      <c r="H198" s="1"/>
    </row>
    <row r="199" spans="1:8" s="2" customFormat="1" ht="21.75">
      <c r="A199" s="1"/>
      <c r="B199" s="1"/>
      <c r="F199" s="1"/>
      <c r="H199" s="1"/>
    </row>
    <row r="200" spans="1:8" s="2" customFormat="1" ht="21.75">
      <c r="A200" s="1"/>
      <c r="B200" s="1"/>
      <c r="F200" s="1"/>
      <c r="H200" s="1"/>
    </row>
    <row r="201" spans="1:8" s="2" customFormat="1" ht="21.75">
      <c r="A201" s="1"/>
      <c r="B201" s="1"/>
      <c r="F201" s="1"/>
      <c r="H201" s="1"/>
    </row>
    <row r="202" spans="1:8" s="2" customFormat="1" ht="21.75">
      <c r="A202" s="1"/>
      <c r="B202" s="1"/>
      <c r="F202" s="1"/>
      <c r="H202" s="1"/>
    </row>
    <row r="203" spans="1:8" s="2" customFormat="1" ht="21.75">
      <c r="A203" s="1"/>
      <c r="B203" s="1"/>
      <c r="F203" s="1"/>
      <c r="H203" s="1"/>
    </row>
    <row r="204" spans="1:8" s="2" customFormat="1" ht="21.75">
      <c r="A204" s="1"/>
      <c r="B204" s="1"/>
      <c r="F204" s="1"/>
      <c r="H204" s="1"/>
    </row>
    <row r="205" spans="1:8" s="2" customFormat="1" ht="21.75">
      <c r="A205" s="1"/>
      <c r="B205" s="1"/>
      <c r="F205" s="1"/>
      <c r="H205" s="1"/>
    </row>
    <row r="206" spans="1:8" s="2" customFormat="1" ht="21.75">
      <c r="A206" s="1"/>
      <c r="B206" s="1"/>
      <c r="F206" s="1"/>
      <c r="H206" s="1"/>
    </row>
    <row r="207" spans="1:8" s="2" customFormat="1" ht="21.75">
      <c r="A207" s="1"/>
      <c r="B207" s="1"/>
      <c r="F207" s="1"/>
      <c r="H207" s="1"/>
    </row>
    <row r="208" spans="1:8" s="2" customFormat="1" ht="21.75">
      <c r="A208" s="1"/>
      <c r="B208" s="1"/>
      <c r="F208" s="1"/>
      <c r="H208" s="1"/>
    </row>
    <row r="209" spans="1:8" s="2" customFormat="1" ht="21.75">
      <c r="A209" s="1"/>
      <c r="B209" s="1"/>
      <c r="F209" s="1"/>
      <c r="H209" s="1"/>
    </row>
    <row r="210" spans="1:8" s="2" customFormat="1" ht="21.75">
      <c r="A210" s="1"/>
      <c r="B210" s="1"/>
      <c r="F210" s="1"/>
      <c r="H210" s="1"/>
    </row>
    <row r="211" spans="1:8" s="2" customFormat="1" ht="21.75">
      <c r="A211" s="1"/>
      <c r="B211" s="1"/>
      <c r="F211" s="1"/>
      <c r="H211" s="1"/>
    </row>
    <row r="212" spans="1:8" s="2" customFormat="1" ht="21.75">
      <c r="A212" s="1"/>
      <c r="B212" s="1"/>
      <c r="F212" s="1"/>
      <c r="H212" s="1"/>
    </row>
    <row r="213" spans="1:8" s="2" customFormat="1" ht="21.75">
      <c r="A213" s="1"/>
      <c r="B213" s="1"/>
      <c r="F213" s="1"/>
      <c r="H213" s="1"/>
    </row>
    <row r="214" spans="1:8" s="2" customFormat="1" ht="21.75">
      <c r="A214" s="1"/>
      <c r="B214" s="1"/>
      <c r="F214" s="1"/>
      <c r="H214" s="1"/>
    </row>
    <row r="215" spans="1:8" s="2" customFormat="1" ht="21.75">
      <c r="A215" s="1"/>
      <c r="B215" s="1"/>
      <c r="F215" s="1"/>
      <c r="H215" s="1"/>
    </row>
    <row r="216" spans="1:8" s="2" customFormat="1" ht="21.75">
      <c r="A216" s="1"/>
      <c r="B216" s="1"/>
      <c r="F216" s="1"/>
      <c r="H216" s="1"/>
    </row>
    <row r="217" spans="1:8" s="2" customFormat="1" ht="21.75">
      <c r="A217" s="1"/>
      <c r="B217" s="1"/>
      <c r="F217" s="1"/>
      <c r="H217" s="1"/>
    </row>
    <row r="218" spans="1:8" s="2" customFormat="1" ht="21.75">
      <c r="A218" s="1"/>
      <c r="B218" s="1"/>
      <c r="F218" s="1"/>
      <c r="H218" s="1"/>
    </row>
    <row r="219" spans="1:8" s="2" customFormat="1" ht="21.75">
      <c r="A219" s="1"/>
      <c r="B219" s="1"/>
      <c r="F219" s="1"/>
      <c r="H219" s="1"/>
    </row>
    <row r="220" spans="1:8" s="2" customFormat="1" ht="21.75">
      <c r="A220" s="1"/>
      <c r="B220" s="1"/>
      <c r="F220" s="1"/>
      <c r="H220" s="1"/>
    </row>
    <row r="221" spans="1:8" s="2" customFormat="1" ht="21.75">
      <c r="A221" s="1"/>
      <c r="B221" s="1"/>
      <c r="F221" s="1"/>
      <c r="H221" s="1"/>
    </row>
    <row r="222" spans="1:8" s="2" customFormat="1" ht="21.75">
      <c r="A222" s="1"/>
      <c r="B222" s="1"/>
      <c r="F222" s="1"/>
      <c r="H222" s="1"/>
    </row>
    <row r="223" spans="1:8" s="2" customFormat="1" ht="21.75">
      <c r="A223" s="1"/>
      <c r="B223" s="1"/>
      <c r="F223" s="1"/>
      <c r="H223" s="1"/>
    </row>
    <row r="224" spans="1:8" s="2" customFormat="1" ht="21.75">
      <c r="A224" s="1"/>
      <c r="B224" s="1"/>
      <c r="F224" s="1"/>
      <c r="H224" s="1"/>
    </row>
    <row r="225" spans="1:8" s="2" customFormat="1" ht="21.75">
      <c r="A225" s="1"/>
      <c r="B225" s="1"/>
      <c r="F225" s="1"/>
      <c r="H225" s="1"/>
    </row>
    <row r="226" spans="1:8" s="2" customFormat="1" ht="21.75">
      <c r="A226" s="1"/>
      <c r="B226" s="1"/>
      <c r="F226" s="1"/>
      <c r="H226" s="1"/>
    </row>
    <row r="227" spans="1:8" s="2" customFormat="1" ht="21.75">
      <c r="A227" s="1"/>
      <c r="B227" s="1"/>
      <c r="F227" s="1"/>
      <c r="H227" s="1"/>
    </row>
    <row r="228" spans="1:8" s="2" customFormat="1" ht="21.75">
      <c r="A228" s="1"/>
      <c r="B228" s="1"/>
      <c r="F228" s="1"/>
      <c r="H228" s="1"/>
    </row>
    <row r="229" spans="1:8" s="2" customFormat="1" ht="21.75">
      <c r="A229" s="1"/>
      <c r="B229" s="1"/>
      <c r="F229" s="1"/>
      <c r="H229" s="1"/>
    </row>
    <row r="230" spans="1:8" s="2" customFormat="1" ht="21.75">
      <c r="A230" s="1"/>
      <c r="B230" s="1"/>
      <c r="F230" s="1"/>
      <c r="H230" s="1"/>
    </row>
    <row r="231" spans="1:8" s="2" customFormat="1" ht="21.75">
      <c r="A231" s="1"/>
      <c r="B231" s="1"/>
      <c r="F231" s="1"/>
      <c r="H231" s="1"/>
    </row>
    <row r="232" spans="1:8" s="2" customFormat="1" ht="21.75">
      <c r="A232" s="1"/>
      <c r="B232" s="1"/>
      <c r="F232" s="1"/>
      <c r="H232" s="1"/>
    </row>
    <row r="233" spans="1:8" s="2" customFormat="1" ht="21.75">
      <c r="A233" s="1"/>
      <c r="B233" s="1"/>
      <c r="F233" s="1"/>
      <c r="H233" s="1"/>
    </row>
    <row r="234" spans="1:8" s="2" customFormat="1" ht="21.75">
      <c r="A234" s="1"/>
      <c r="B234" s="1"/>
      <c r="F234" s="1"/>
      <c r="H234" s="1"/>
    </row>
    <row r="235" spans="1:8" s="2" customFormat="1" ht="21.75">
      <c r="A235" s="1"/>
      <c r="B235" s="1"/>
      <c r="F235" s="1"/>
      <c r="H235" s="1"/>
    </row>
    <row r="236" spans="1:8" s="2" customFormat="1" ht="21.75">
      <c r="A236" s="1"/>
      <c r="B236" s="1"/>
      <c r="F236" s="1"/>
      <c r="H236" s="1"/>
    </row>
    <row r="237" spans="1:8" s="2" customFormat="1" ht="21.75">
      <c r="A237" s="1"/>
      <c r="B237" s="1"/>
      <c r="F237" s="1"/>
      <c r="H237" s="1"/>
    </row>
    <row r="238" spans="1:8" s="2" customFormat="1" ht="21.75">
      <c r="A238" s="1"/>
      <c r="B238" s="1"/>
      <c r="F238" s="1"/>
      <c r="H238" s="1"/>
    </row>
    <row r="239" spans="1:8" s="2" customFormat="1" ht="21.75">
      <c r="A239" s="1"/>
      <c r="B239" s="1"/>
      <c r="F239" s="1"/>
      <c r="H239" s="1"/>
    </row>
    <row r="240" spans="1:8" s="2" customFormat="1" ht="21.75">
      <c r="A240" s="1"/>
      <c r="B240" s="1"/>
      <c r="F240" s="1"/>
      <c r="H240" s="1"/>
    </row>
    <row r="241" spans="1:8" s="2" customFormat="1" ht="21.75">
      <c r="A241" s="1"/>
      <c r="B241" s="1"/>
      <c r="F241" s="1"/>
      <c r="H241" s="1"/>
    </row>
    <row r="242" spans="1:8" s="2" customFormat="1" ht="21.75">
      <c r="A242" s="1"/>
      <c r="B242" s="1"/>
      <c r="F242" s="1"/>
      <c r="H242" s="1"/>
    </row>
    <row r="243" spans="1:8" s="2" customFormat="1" ht="21.75">
      <c r="A243" s="1"/>
      <c r="B243" s="1"/>
      <c r="F243" s="1"/>
      <c r="H243" s="1"/>
    </row>
    <row r="244" spans="1:8" s="2" customFormat="1" ht="21.75">
      <c r="A244" s="1"/>
      <c r="B244" s="1"/>
      <c r="F244" s="1"/>
      <c r="H244" s="1"/>
    </row>
    <row r="245" spans="1:8" s="2" customFormat="1" ht="21.75">
      <c r="A245" s="1"/>
      <c r="B245" s="1"/>
      <c r="F245" s="1"/>
      <c r="H245" s="1"/>
    </row>
    <row r="246" spans="1:8" s="2" customFormat="1" ht="21.75">
      <c r="A246" s="1"/>
      <c r="B246" s="1"/>
      <c r="F246" s="1"/>
      <c r="H246" s="1"/>
    </row>
    <row r="247" spans="1:8" s="2" customFormat="1" ht="21.75">
      <c r="A247" s="1"/>
      <c r="B247" s="1"/>
      <c r="F247" s="1"/>
      <c r="H247" s="1"/>
    </row>
    <row r="248" spans="1:8" s="2" customFormat="1" ht="21.75">
      <c r="A248" s="1"/>
      <c r="B248" s="1"/>
      <c r="F248" s="1"/>
      <c r="H248" s="1"/>
    </row>
    <row r="249" spans="1:8" s="2" customFormat="1" ht="21.75">
      <c r="A249" s="1"/>
      <c r="B249" s="1"/>
      <c r="F249" s="1"/>
      <c r="H249" s="1"/>
    </row>
    <row r="250" spans="1:8" s="2" customFormat="1" ht="21.75">
      <c r="A250" s="1"/>
      <c r="B250" s="1"/>
      <c r="F250" s="1"/>
      <c r="H250" s="1"/>
    </row>
    <row r="251" spans="1:8" s="2" customFormat="1" ht="21.75">
      <c r="A251" s="1"/>
      <c r="B251" s="1"/>
      <c r="F251" s="1"/>
      <c r="H251" s="1"/>
    </row>
    <row r="252" spans="1:8" s="2" customFormat="1" ht="21.75">
      <c r="A252" s="1"/>
      <c r="B252" s="1"/>
      <c r="F252" s="1"/>
      <c r="H252" s="1"/>
    </row>
    <row r="253" spans="1:8" s="2" customFormat="1" ht="21.75">
      <c r="A253" s="1"/>
      <c r="B253" s="1"/>
      <c r="F253" s="1"/>
      <c r="H253" s="1"/>
    </row>
    <row r="254" spans="1:8" s="2" customFormat="1" ht="21.75">
      <c r="A254" s="1"/>
      <c r="B254" s="1"/>
      <c r="F254" s="1"/>
      <c r="H254" s="1"/>
    </row>
    <row r="255" spans="1:8" s="2" customFormat="1" ht="21.75">
      <c r="A255" s="1"/>
      <c r="B255" s="1"/>
      <c r="F255" s="1"/>
      <c r="H255" s="1"/>
    </row>
    <row r="256" spans="1:8" s="2" customFormat="1" ht="21.75">
      <c r="A256" s="1"/>
      <c r="B256" s="1"/>
      <c r="F256" s="1"/>
      <c r="H256" s="1"/>
    </row>
    <row r="257" spans="1:8" s="2" customFormat="1" ht="21.75">
      <c r="A257" s="1"/>
      <c r="B257" s="1"/>
      <c r="F257" s="1"/>
      <c r="H257" s="1"/>
    </row>
    <row r="258" spans="1:8" s="2" customFormat="1" ht="21.75">
      <c r="A258" s="1"/>
      <c r="B258" s="1"/>
      <c r="F258" s="1"/>
      <c r="H258" s="1"/>
    </row>
    <row r="259" spans="1:8" s="2" customFormat="1" ht="21.75">
      <c r="A259" s="1"/>
      <c r="B259" s="1"/>
      <c r="F259" s="1"/>
      <c r="H259" s="1"/>
    </row>
    <row r="260" spans="1:8" s="2" customFormat="1" ht="21.75">
      <c r="A260" s="1"/>
      <c r="B260" s="1"/>
      <c r="F260" s="1"/>
      <c r="H260" s="1"/>
    </row>
    <row r="261" spans="1:8" s="2" customFormat="1" ht="21.75">
      <c r="A261" s="1"/>
      <c r="B261" s="1"/>
      <c r="F261" s="1"/>
      <c r="H261" s="1"/>
    </row>
    <row r="262" spans="1:8" s="2" customFormat="1" ht="21.75">
      <c r="A262" s="1"/>
      <c r="B262" s="1"/>
      <c r="F262" s="1"/>
      <c r="H262" s="1"/>
    </row>
    <row r="263" spans="1:8" s="2" customFormat="1" ht="21.75">
      <c r="A263" s="1"/>
      <c r="B263" s="1"/>
      <c r="F263" s="1"/>
      <c r="H263" s="1"/>
    </row>
    <row r="264" spans="1:8" s="2" customFormat="1" ht="21.75">
      <c r="A264" s="1"/>
      <c r="B264" s="1"/>
      <c r="F264" s="1"/>
      <c r="H264" s="1"/>
    </row>
    <row r="265" spans="1:8" s="2" customFormat="1" ht="21.75">
      <c r="A265" s="1"/>
      <c r="B265" s="1"/>
      <c r="F265" s="1"/>
      <c r="H265" s="1"/>
    </row>
    <row r="266" spans="1:8" s="2" customFormat="1" ht="21.75">
      <c r="A266" s="1"/>
      <c r="B266" s="1"/>
      <c r="F266" s="1"/>
      <c r="H266" s="1"/>
    </row>
    <row r="267" spans="1:8" s="2" customFormat="1" ht="21.75">
      <c r="A267" s="1"/>
      <c r="B267" s="1"/>
      <c r="F267" s="1"/>
      <c r="H267" s="1"/>
    </row>
    <row r="268" spans="1:8" s="2" customFormat="1" ht="21.75">
      <c r="A268" s="1"/>
      <c r="B268" s="1"/>
      <c r="F268" s="1"/>
      <c r="H268" s="1"/>
    </row>
    <row r="269" spans="1:8" s="2" customFormat="1" ht="21.75">
      <c r="A269" s="1"/>
      <c r="B269" s="1"/>
      <c r="F269" s="1"/>
      <c r="H269" s="1"/>
    </row>
    <row r="270" spans="1:8" s="2" customFormat="1" ht="21.75">
      <c r="A270" s="1"/>
      <c r="B270" s="1"/>
      <c r="F270" s="1"/>
      <c r="H270" s="1"/>
    </row>
    <row r="271" spans="1:8" s="2" customFormat="1" ht="21.75">
      <c r="A271" s="1"/>
      <c r="B271" s="1"/>
      <c r="F271" s="1"/>
      <c r="H271" s="1"/>
    </row>
    <row r="272" spans="1:8" s="2" customFormat="1" ht="21.75">
      <c r="A272" s="1"/>
      <c r="B272" s="1"/>
      <c r="F272" s="1"/>
      <c r="H272" s="1"/>
    </row>
    <row r="273" spans="1:8" s="2" customFormat="1" ht="21.75">
      <c r="A273" s="1"/>
      <c r="B273" s="1"/>
      <c r="F273" s="1"/>
      <c r="H273" s="1"/>
    </row>
    <row r="274" spans="1:8" s="2" customFormat="1" ht="21.75">
      <c r="A274" s="1"/>
      <c r="B274" s="1"/>
      <c r="F274" s="1"/>
      <c r="H274" s="1"/>
    </row>
    <row r="275" spans="1:8" s="2" customFormat="1" ht="21.75">
      <c r="A275" s="1"/>
      <c r="B275" s="1"/>
      <c r="F275" s="1"/>
      <c r="H275" s="1"/>
    </row>
    <row r="276" spans="1:8" s="2" customFormat="1" ht="21.75">
      <c r="A276" s="1"/>
      <c r="B276" s="1"/>
      <c r="F276" s="1"/>
      <c r="H276" s="1"/>
    </row>
    <row r="277" spans="1:8" s="2" customFormat="1" ht="21.75">
      <c r="A277" s="1"/>
      <c r="B277" s="1"/>
      <c r="F277" s="1"/>
      <c r="H277" s="1"/>
    </row>
    <row r="278" spans="1:8" s="2" customFormat="1" ht="21.75">
      <c r="A278" s="1"/>
      <c r="B278" s="1"/>
      <c r="F278" s="1"/>
      <c r="H278" s="1"/>
    </row>
    <row r="279" spans="1:8" s="2" customFormat="1" ht="21.75">
      <c r="A279" s="1"/>
      <c r="B279" s="1"/>
      <c r="F279" s="1"/>
      <c r="H279" s="1"/>
    </row>
    <row r="280" spans="1:8" s="2" customFormat="1" ht="21.75">
      <c r="A280" s="1"/>
      <c r="B280" s="1"/>
      <c r="F280" s="1"/>
      <c r="H280" s="1"/>
    </row>
    <row r="281" spans="1:8" s="2" customFormat="1" ht="21.75">
      <c r="A281" s="1"/>
      <c r="B281" s="1"/>
      <c r="F281" s="1"/>
      <c r="H281" s="1"/>
    </row>
    <row r="282" spans="1:8" s="2" customFormat="1" ht="21.75">
      <c r="A282" s="1"/>
      <c r="B282" s="1"/>
      <c r="F282" s="1"/>
      <c r="H282" s="1"/>
    </row>
    <row r="283" spans="1:8" s="2" customFormat="1" ht="21.75">
      <c r="A283" s="1"/>
      <c r="B283" s="1"/>
      <c r="F283" s="1"/>
      <c r="H283" s="1"/>
    </row>
    <row r="284" spans="1:8" s="2" customFormat="1" ht="21.75">
      <c r="A284" s="1"/>
      <c r="B284" s="1"/>
      <c r="F284" s="1"/>
      <c r="H284" s="1"/>
    </row>
    <row r="285" spans="1:8" s="2" customFormat="1" ht="21.75">
      <c r="A285" s="1"/>
      <c r="B285" s="1"/>
      <c r="F285" s="1"/>
      <c r="H285" s="1"/>
    </row>
    <row r="286" spans="1:8" s="2" customFormat="1" ht="21.75">
      <c r="A286" s="1"/>
      <c r="B286" s="1"/>
      <c r="F286" s="1"/>
      <c r="H286" s="1"/>
    </row>
    <row r="287" spans="1:8" s="2" customFormat="1" ht="21.75">
      <c r="A287" s="1"/>
      <c r="B287" s="1"/>
      <c r="F287" s="1"/>
      <c r="H287" s="1"/>
    </row>
    <row r="288" spans="1:8" s="2" customFormat="1" ht="21.75">
      <c r="A288" s="1"/>
      <c r="B288" s="1"/>
      <c r="F288" s="1"/>
      <c r="H288" s="1"/>
    </row>
    <row r="289" spans="1:8" s="2" customFormat="1" ht="21.75">
      <c r="A289" s="1"/>
      <c r="B289" s="1"/>
      <c r="F289" s="1"/>
      <c r="H289" s="1"/>
    </row>
    <row r="290" spans="1:8" s="2" customFormat="1" ht="21.75">
      <c r="A290" s="1"/>
      <c r="B290" s="1"/>
      <c r="F290" s="1"/>
      <c r="H290" s="1"/>
    </row>
    <row r="291" spans="1:8" s="2" customFormat="1" ht="21.75">
      <c r="A291" s="1"/>
      <c r="B291" s="1"/>
      <c r="F291" s="1"/>
      <c r="H291" s="1"/>
    </row>
    <row r="292" spans="1:8" s="2" customFormat="1" ht="21.75">
      <c r="A292" s="1"/>
      <c r="B292" s="1"/>
      <c r="F292" s="1"/>
      <c r="H292" s="1"/>
    </row>
    <row r="293" spans="1:8" s="2" customFormat="1" ht="21.75">
      <c r="A293" s="1"/>
      <c r="B293" s="1"/>
      <c r="F293" s="1"/>
      <c r="H293" s="1"/>
    </row>
    <row r="294" spans="1:8" s="2" customFormat="1" ht="21.75">
      <c r="A294" s="1"/>
      <c r="B294" s="1"/>
      <c r="F294" s="1"/>
      <c r="H294" s="1"/>
    </row>
    <row r="295" spans="1:8" s="2" customFormat="1" ht="21.75">
      <c r="A295" s="1"/>
      <c r="B295" s="1"/>
      <c r="F295" s="1"/>
      <c r="H295" s="1"/>
    </row>
    <row r="296" spans="1:8" s="2" customFormat="1" ht="21.75">
      <c r="A296" s="1"/>
      <c r="B296" s="1"/>
      <c r="F296" s="1"/>
      <c r="H296" s="1"/>
    </row>
    <row r="297" spans="1:8" s="2" customFormat="1" ht="21.75">
      <c r="A297" s="1"/>
      <c r="B297" s="1"/>
      <c r="F297" s="1"/>
      <c r="H297" s="1"/>
    </row>
    <row r="298" spans="1:8" s="2" customFormat="1" ht="21.75">
      <c r="A298" s="1"/>
      <c r="B298" s="1"/>
      <c r="F298" s="1"/>
      <c r="H298" s="1"/>
    </row>
    <row r="299" spans="1:8" s="2" customFormat="1" ht="21.75">
      <c r="A299" s="1"/>
      <c r="B299" s="1"/>
      <c r="F299" s="1"/>
      <c r="H299" s="1"/>
    </row>
    <row r="300" spans="1:8" s="2" customFormat="1" ht="21.75">
      <c r="A300" s="1"/>
      <c r="B300" s="1"/>
      <c r="F300" s="1"/>
      <c r="H300" s="1"/>
    </row>
    <row r="301" spans="1:8" s="2" customFormat="1" ht="21.75">
      <c r="A301" s="1"/>
      <c r="B301" s="1"/>
      <c r="F301" s="1"/>
      <c r="H301" s="1"/>
    </row>
    <row r="302" spans="1:8" s="2" customFormat="1" ht="21.75">
      <c r="A302" s="1"/>
      <c r="B302" s="1"/>
      <c r="F302" s="1"/>
      <c r="H302" s="1"/>
    </row>
    <row r="303" spans="1:8" s="2" customFormat="1" ht="21.75">
      <c r="A303" s="1"/>
      <c r="B303" s="1"/>
      <c r="F303" s="1"/>
      <c r="H303" s="1"/>
    </row>
    <row r="304" spans="1:8" s="2" customFormat="1" ht="21.75">
      <c r="A304" s="1"/>
      <c r="B304" s="1"/>
      <c r="F304" s="1"/>
      <c r="H304" s="1"/>
    </row>
    <row r="305" spans="1:8" s="2" customFormat="1" ht="21.75">
      <c r="A305" s="1"/>
      <c r="B305" s="1"/>
      <c r="F305" s="1"/>
      <c r="H305" s="1"/>
    </row>
    <row r="306" spans="1:8" s="2" customFormat="1" ht="21.75">
      <c r="A306" s="1"/>
      <c r="B306" s="1"/>
      <c r="F306" s="1"/>
      <c r="H306" s="1"/>
    </row>
    <row r="307" spans="1:8" s="2" customFormat="1" ht="21.75">
      <c r="A307" s="1"/>
      <c r="B307" s="1"/>
      <c r="F307" s="1"/>
      <c r="H307" s="1"/>
    </row>
    <row r="308" spans="1:8" s="2" customFormat="1" ht="21.75">
      <c r="A308" s="1"/>
      <c r="B308" s="1"/>
      <c r="F308" s="1"/>
      <c r="H308" s="1"/>
    </row>
    <row r="309" spans="1:8" s="2" customFormat="1" ht="21.75">
      <c r="A309" s="1"/>
      <c r="B309" s="1"/>
      <c r="F309" s="1"/>
      <c r="H309" s="1"/>
    </row>
    <row r="310" spans="1:8" s="2" customFormat="1" ht="21.75">
      <c r="A310" s="1"/>
      <c r="B310" s="1"/>
      <c r="F310" s="1"/>
      <c r="H310" s="1"/>
    </row>
    <row r="311" spans="1:8" s="2" customFormat="1" ht="21.75">
      <c r="A311" s="1"/>
      <c r="B311" s="1"/>
      <c r="F311" s="1"/>
      <c r="H311" s="1"/>
    </row>
    <row r="312" spans="1:8" s="2" customFormat="1" ht="21.75">
      <c r="A312" s="1"/>
      <c r="B312" s="1"/>
      <c r="F312" s="1"/>
      <c r="H312" s="1"/>
    </row>
    <row r="313" spans="1:8" s="2" customFormat="1" ht="21.75">
      <c r="A313" s="1"/>
      <c r="B313" s="1"/>
      <c r="F313" s="1"/>
      <c r="H313" s="1"/>
    </row>
    <row r="314" spans="1:8" s="2" customFormat="1" ht="21.75">
      <c r="A314" s="1"/>
      <c r="B314" s="1"/>
      <c r="F314" s="1"/>
      <c r="H314" s="1"/>
    </row>
    <row r="315" spans="1:8" s="2" customFormat="1" ht="21.75">
      <c r="A315" s="1"/>
      <c r="B315" s="1"/>
      <c r="F315" s="1"/>
      <c r="H315" s="1"/>
    </row>
    <row r="316" spans="1:8" s="2" customFormat="1" ht="21.75">
      <c r="A316" s="1"/>
      <c r="B316" s="1"/>
      <c r="F316" s="1"/>
      <c r="H316" s="1"/>
    </row>
    <row r="317" spans="1:8" s="2" customFormat="1" ht="21.75">
      <c r="A317" s="1"/>
      <c r="B317" s="1"/>
      <c r="F317" s="1"/>
      <c r="H317" s="1"/>
    </row>
    <row r="318" spans="1:8" s="2" customFormat="1" ht="21.75">
      <c r="A318" s="1"/>
      <c r="B318" s="1"/>
      <c r="F318" s="1"/>
      <c r="H318" s="1"/>
    </row>
    <row r="319" spans="1:8" s="2" customFormat="1" ht="21.75">
      <c r="A319" s="1"/>
      <c r="B319" s="1"/>
      <c r="F319" s="1"/>
      <c r="H319" s="1"/>
    </row>
    <row r="320" spans="1:8" s="2" customFormat="1" ht="21.75">
      <c r="A320" s="1"/>
      <c r="B320" s="1"/>
      <c r="F320" s="1"/>
      <c r="H320" s="1"/>
    </row>
    <row r="321" spans="1:8" s="2" customFormat="1" ht="21.75">
      <c r="A321" s="1"/>
      <c r="B321" s="1"/>
      <c r="F321" s="1"/>
      <c r="H321" s="1"/>
    </row>
    <row r="322" spans="1:8" s="2" customFormat="1" ht="21.75">
      <c r="A322" s="1"/>
      <c r="B322" s="1"/>
      <c r="F322" s="1"/>
      <c r="H322" s="1"/>
    </row>
    <row r="323" spans="1:8" s="2" customFormat="1" ht="21.75">
      <c r="A323" s="1"/>
      <c r="B323" s="1"/>
      <c r="F323" s="1"/>
      <c r="H323" s="1"/>
    </row>
    <row r="324" spans="1:8" s="2" customFormat="1" ht="21.75">
      <c r="A324" s="1"/>
      <c r="B324" s="1"/>
      <c r="F324" s="1"/>
      <c r="H324" s="1"/>
    </row>
    <row r="325" spans="1:8" s="2" customFormat="1" ht="21.75">
      <c r="A325" s="1"/>
      <c r="B325" s="1"/>
      <c r="F325" s="1"/>
      <c r="H325" s="1"/>
    </row>
    <row r="326" spans="1:8" s="2" customFormat="1" ht="21.75">
      <c r="A326" s="1"/>
      <c r="B326" s="1"/>
      <c r="F326" s="1"/>
      <c r="H326" s="1"/>
    </row>
    <row r="327" spans="1:8" s="2" customFormat="1" ht="21.75">
      <c r="A327" s="1"/>
      <c r="B327" s="1"/>
      <c r="F327" s="1"/>
      <c r="H327" s="1"/>
    </row>
    <row r="328" spans="1:8" s="2" customFormat="1" ht="21.75">
      <c r="A328" s="1"/>
      <c r="B328" s="1"/>
      <c r="F328" s="1"/>
      <c r="H328" s="1"/>
    </row>
    <row r="329" spans="1:8" s="2" customFormat="1" ht="21.75">
      <c r="A329" s="1"/>
      <c r="B329" s="1"/>
      <c r="F329" s="1"/>
      <c r="H329" s="1"/>
    </row>
    <row r="330" spans="1:8" s="2" customFormat="1" ht="21.75">
      <c r="A330" s="1"/>
      <c r="B330" s="1"/>
      <c r="F330" s="1"/>
      <c r="H330" s="1"/>
    </row>
    <row r="331" spans="1:8" s="2" customFormat="1" ht="21.75">
      <c r="A331" s="1"/>
      <c r="B331" s="1"/>
      <c r="F331" s="1"/>
      <c r="H331" s="1"/>
    </row>
    <row r="332" spans="1:8" s="2" customFormat="1" ht="21.75">
      <c r="A332" s="1"/>
      <c r="B332" s="1"/>
      <c r="F332" s="1"/>
      <c r="H332" s="1"/>
    </row>
    <row r="333" spans="1:8" s="2" customFormat="1" ht="21.75">
      <c r="A333" s="1"/>
      <c r="B333" s="1"/>
      <c r="F333" s="1"/>
      <c r="H333" s="1"/>
    </row>
    <row r="334" spans="1:8" s="2" customFormat="1" ht="21.75">
      <c r="A334" s="1"/>
      <c r="B334" s="1"/>
      <c r="F334" s="1"/>
      <c r="H334" s="1"/>
    </row>
    <row r="335" spans="1:8" s="2" customFormat="1" ht="21.75">
      <c r="A335" s="1"/>
      <c r="B335" s="1"/>
      <c r="F335" s="1"/>
      <c r="H335" s="1"/>
    </row>
    <row r="336" spans="1:8" s="2" customFormat="1" ht="21.75">
      <c r="A336" s="1"/>
      <c r="B336" s="1"/>
      <c r="F336" s="1"/>
      <c r="H336" s="1"/>
    </row>
    <row r="337" spans="1:8" s="2" customFormat="1" ht="21.75">
      <c r="A337" s="1"/>
      <c r="B337" s="1"/>
      <c r="F337" s="1"/>
      <c r="H337" s="1"/>
    </row>
    <row r="338" spans="1:8" s="2" customFormat="1" ht="21.75">
      <c r="A338" s="1"/>
      <c r="B338" s="1"/>
      <c r="F338" s="1"/>
      <c r="H338" s="1"/>
    </row>
    <row r="339" spans="1:8" s="2" customFormat="1" ht="21.75">
      <c r="A339" s="1"/>
      <c r="B339" s="1"/>
      <c r="F339" s="1"/>
      <c r="H339" s="1"/>
    </row>
    <row r="340" spans="1:8" s="2" customFormat="1" ht="21.75">
      <c r="A340" s="1"/>
      <c r="B340" s="1"/>
      <c r="F340" s="1"/>
      <c r="H340" s="1"/>
    </row>
    <row r="341" spans="1:8" s="2" customFormat="1" ht="21.75">
      <c r="A341" s="1"/>
      <c r="B341" s="1"/>
      <c r="F341" s="1"/>
      <c r="H341" s="1"/>
    </row>
    <row r="342" spans="1:8" s="2" customFormat="1" ht="21.75">
      <c r="A342" s="1"/>
      <c r="B342" s="1"/>
      <c r="F342" s="1"/>
      <c r="H342" s="1"/>
    </row>
    <row r="343" spans="1:8" s="2" customFormat="1" ht="21.75">
      <c r="A343" s="1"/>
      <c r="B343" s="1"/>
      <c r="F343" s="1"/>
      <c r="H343" s="1"/>
    </row>
    <row r="344" spans="1:8" s="2" customFormat="1" ht="21.75">
      <c r="A344" s="1"/>
      <c r="B344" s="1"/>
      <c r="F344" s="1"/>
      <c r="H344" s="1"/>
    </row>
    <row r="345" spans="1:8" s="2" customFormat="1" ht="21.75">
      <c r="A345" s="1"/>
      <c r="B345" s="1"/>
      <c r="F345" s="1"/>
      <c r="H345" s="1"/>
    </row>
    <row r="346" spans="1:8" s="2" customFormat="1" ht="21.75">
      <c r="A346" s="1"/>
      <c r="B346" s="1"/>
      <c r="F346" s="1"/>
      <c r="H346" s="1"/>
    </row>
    <row r="347" spans="1:8" s="2" customFormat="1" ht="21.75">
      <c r="A347" s="1"/>
      <c r="B347" s="1"/>
      <c r="F347" s="1"/>
      <c r="H347" s="1"/>
    </row>
    <row r="348" spans="1:8" s="2" customFormat="1" ht="21.75">
      <c r="A348" s="1"/>
      <c r="B348" s="1"/>
      <c r="F348" s="1"/>
      <c r="H348" s="1"/>
    </row>
    <row r="349" spans="1:8" s="2" customFormat="1" ht="21.75">
      <c r="A349" s="1"/>
      <c r="B349" s="1"/>
      <c r="F349" s="1"/>
      <c r="H349" s="1"/>
    </row>
    <row r="350" spans="1:8" s="2" customFormat="1" ht="21.75">
      <c r="A350" s="1"/>
      <c r="B350" s="1"/>
      <c r="F350" s="1"/>
      <c r="H350" s="1"/>
    </row>
    <row r="351" spans="1:8" s="2" customFormat="1" ht="21.75">
      <c r="A351" s="1"/>
      <c r="B351" s="1"/>
      <c r="F351" s="1"/>
      <c r="H351" s="1"/>
    </row>
    <row r="352" spans="1:8" s="2" customFormat="1" ht="21.75">
      <c r="A352" s="1"/>
      <c r="B352" s="1"/>
      <c r="F352" s="1"/>
      <c r="H352" s="1"/>
    </row>
    <row r="353" spans="1:8" s="2" customFormat="1" ht="21.75">
      <c r="A353" s="1"/>
      <c r="B353" s="1"/>
      <c r="F353" s="1"/>
      <c r="H353" s="1"/>
    </row>
    <row r="354" spans="1:8" s="2" customFormat="1" ht="21.75">
      <c r="A354" s="1"/>
      <c r="B354" s="1"/>
      <c r="F354" s="1"/>
      <c r="H354" s="1"/>
    </row>
    <row r="355" spans="1:8" s="2" customFormat="1" ht="21.75">
      <c r="A355" s="1"/>
      <c r="B355" s="1"/>
      <c r="F355" s="1"/>
      <c r="H355" s="1"/>
    </row>
    <row r="356" spans="1:8" s="2" customFormat="1" ht="21.75">
      <c r="A356" s="1"/>
      <c r="B356" s="1"/>
      <c r="F356" s="1"/>
      <c r="H356" s="1"/>
    </row>
    <row r="357" spans="1:8" s="2" customFormat="1" ht="21.75">
      <c r="A357" s="1"/>
      <c r="B357" s="1"/>
      <c r="F357" s="1"/>
      <c r="H357" s="1"/>
    </row>
    <row r="358" spans="1:8" s="2" customFormat="1" ht="21.75">
      <c r="A358" s="1"/>
      <c r="B358" s="1"/>
      <c r="F358" s="1"/>
      <c r="H358" s="1"/>
    </row>
    <row r="359" spans="1:8" s="2" customFormat="1" ht="21.75">
      <c r="A359" s="1"/>
      <c r="B359" s="1"/>
      <c r="F359" s="1"/>
      <c r="H359" s="1"/>
    </row>
    <row r="360" spans="1:8" s="2" customFormat="1" ht="21.75">
      <c r="A360" s="1"/>
      <c r="B360" s="1"/>
      <c r="F360" s="1"/>
      <c r="H360" s="1"/>
    </row>
    <row r="361" spans="1:8" s="2" customFormat="1" ht="21.75">
      <c r="A361" s="1"/>
      <c r="B361" s="1"/>
      <c r="F361" s="1"/>
      <c r="H361" s="1"/>
    </row>
    <row r="362" spans="1:8" s="2" customFormat="1" ht="21.75">
      <c r="A362" s="1"/>
      <c r="B362" s="1"/>
      <c r="F362" s="1"/>
      <c r="H362" s="1"/>
    </row>
    <row r="363" spans="1:8" s="2" customFormat="1" ht="21.75">
      <c r="A363" s="1"/>
      <c r="B363" s="1"/>
      <c r="F363" s="1"/>
      <c r="H363" s="1"/>
    </row>
    <row r="364" spans="1:8" s="2" customFormat="1" ht="21.75">
      <c r="A364" s="1"/>
      <c r="B364" s="1"/>
      <c r="F364" s="1"/>
      <c r="H364" s="1"/>
    </row>
    <row r="365" spans="1:8" s="2" customFormat="1" ht="21.75">
      <c r="A365" s="1"/>
      <c r="B365" s="1"/>
      <c r="F365" s="1"/>
      <c r="H365" s="1"/>
    </row>
    <row r="366" spans="1:8" s="2" customFormat="1" ht="21.75">
      <c r="A366" s="1"/>
      <c r="B366" s="1"/>
      <c r="F366" s="1"/>
      <c r="H366" s="1"/>
    </row>
    <row r="367" spans="1:8" s="2" customFormat="1" ht="21.75">
      <c r="A367" s="1"/>
      <c r="B367" s="1"/>
      <c r="F367" s="1"/>
      <c r="H367" s="1"/>
    </row>
    <row r="368" spans="1:8" s="2" customFormat="1" ht="21.75">
      <c r="A368" s="1"/>
      <c r="B368" s="1"/>
      <c r="F368" s="1"/>
      <c r="H368" s="1"/>
    </row>
    <row r="369" spans="1:8" s="2" customFormat="1" ht="21.75">
      <c r="A369" s="1"/>
      <c r="B369" s="1"/>
      <c r="F369" s="1"/>
      <c r="H369" s="1"/>
    </row>
    <row r="370" spans="1:8" s="2" customFormat="1" ht="21.75">
      <c r="A370" s="1"/>
      <c r="B370" s="1"/>
      <c r="F370" s="1"/>
      <c r="H370" s="1"/>
    </row>
    <row r="371" spans="1:8" s="2" customFormat="1" ht="21.75">
      <c r="A371" s="1"/>
      <c r="B371" s="1"/>
      <c r="F371" s="1"/>
      <c r="H371" s="1"/>
    </row>
    <row r="372" spans="1:8" s="2" customFormat="1" ht="21.75">
      <c r="A372" s="1"/>
      <c r="B372" s="1"/>
      <c r="F372" s="1"/>
      <c r="H372" s="1"/>
    </row>
    <row r="373" spans="1:8" s="2" customFormat="1" ht="21.75">
      <c r="A373" s="1"/>
      <c r="B373" s="1"/>
      <c r="F373" s="1"/>
      <c r="H373" s="1"/>
    </row>
    <row r="374" spans="1:8" s="2" customFormat="1" ht="21.75">
      <c r="A374" s="1"/>
      <c r="B374" s="1"/>
      <c r="F374" s="1"/>
      <c r="H374" s="1"/>
    </row>
    <row r="375" spans="1:8" s="2" customFormat="1" ht="21.75">
      <c r="A375" s="1"/>
      <c r="B375" s="1"/>
      <c r="F375" s="1"/>
      <c r="H375" s="1"/>
    </row>
    <row r="376" spans="1:8" s="2" customFormat="1" ht="21.75">
      <c r="A376" s="1"/>
      <c r="B376" s="1"/>
      <c r="F376" s="1"/>
      <c r="H376" s="1"/>
    </row>
    <row r="377" spans="1:8" s="2" customFormat="1" ht="21.75">
      <c r="A377" s="1"/>
      <c r="B377" s="1"/>
      <c r="F377" s="1"/>
      <c r="H377" s="1"/>
    </row>
    <row r="378" spans="1:8" s="2" customFormat="1" ht="21.75">
      <c r="A378" s="1"/>
      <c r="B378" s="1"/>
      <c r="F378" s="1"/>
      <c r="H378" s="1"/>
    </row>
    <row r="379" spans="1:8" s="2" customFormat="1" ht="21.75">
      <c r="A379" s="1"/>
      <c r="B379" s="1"/>
      <c r="F379" s="1"/>
      <c r="H379" s="1"/>
    </row>
    <row r="380" spans="1:8" s="2" customFormat="1" ht="21.75">
      <c r="A380" s="1"/>
      <c r="B380" s="1"/>
      <c r="F380" s="1"/>
      <c r="H380" s="1"/>
    </row>
    <row r="381" spans="1:8" s="2" customFormat="1" ht="21.75">
      <c r="A381" s="1"/>
      <c r="B381" s="1"/>
      <c r="F381" s="1"/>
      <c r="H381" s="1"/>
    </row>
    <row r="382" spans="1:8" s="2" customFormat="1" ht="21.75">
      <c r="A382" s="1"/>
      <c r="B382" s="1"/>
      <c r="F382" s="1"/>
      <c r="H382" s="1"/>
    </row>
    <row r="383" spans="1:8" s="2" customFormat="1" ht="21.75">
      <c r="A383" s="1"/>
      <c r="B383" s="1"/>
      <c r="F383" s="1"/>
      <c r="H383" s="1"/>
    </row>
  </sheetData>
  <mergeCells count="12">
    <mergeCell ref="C69:E69"/>
    <mergeCell ref="C65:E65"/>
    <mergeCell ref="C66:E66"/>
    <mergeCell ref="C67:E67"/>
    <mergeCell ref="C68:E68"/>
    <mergeCell ref="A37:B37"/>
    <mergeCell ref="C35:D35"/>
    <mergeCell ref="A2:F2"/>
    <mergeCell ref="A3:F3"/>
    <mergeCell ref="A5:F5"/>
    <mergeCell ref="A7:B7"/>
    <mergeCell ref="C7:D9"/>
  </mergeCells>
  <printOptions/>
  <pageMargins left="0.65" right="0.17" top="0.35" bottom="0.46" header="0.29" footer="0.4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5"/>
  <sheetViews>
    <sheetView view="pageBreakPreview" zoomScaleSheetLayoutView="100" workbookViewId="0" topLeftCell="A1">
      <selection activeCell="A16" sqref="A16"/>
    </sheetView>
  </sheetViews>
  <sheetFormatPr defaultColWidth="9.140625" defaultRowHeight="12.75"/>
  <cols>
    <col min="1" max="1" width="48.28125" style="87" customWidth="1"/>
    <col min="2" max="2" width="11.28125" style="87" customWidth="1"/>
    <col min="3" max="3" width="20.57421875" style="110" customWidth="1"/>
    <col min="4" max="4" width="18.7109375" style="110" customWidth="1"/>
    <col min="5" max="16384" width="9.140625" style="87" customWidth="1"/>
  </cols>
  <sheetData>
    <row r="1" spans="1:4" ht="21">
      <c r="A1" s="86" t="s">
        <v>84</v>
      </c>
      <c r="B1" s="86"/>
      <c r="C1" s="86"/>
      <c r="D1" s="86"/>
    </row>
    <row r="2" spans="1:4" ht="21">
      <c r="A2" s="86" t="s">
        <v>85</v>
      </c>
      <c r="B2" s="86"/>
      <c r="C2" s="86"/>
      <c r="D2" s="86"/>
    </row>
    <row r="3" spans="1:4" ht="21">
      <c r="A3" s="88" t="s">
        <v>86</v>
      </c>
      <c r="B3" s="88"/>
      <c r="C3" s="88"/>
      <c r="D3" s="88"/>
    </row>
    <row r="4" spans="1:4" ht="20.25">
      <c r="A4" s="89" t="s">
        <v>6</v>
      </c>
      <c r="B4" s="90" t="s">
        <v>87</v>
      </c>
      <c r="C4" s="91" t="s">
        <v>88</v>
      </c>
      <c r="D4" s="91" t="s">
        <v>89</v>
      </c>
    </row>
    <row r="5" spans="1:4" ht="20.25">
      <c r="A5" s="92"/>
      <c r="B5" s="93"/>
      <c r="C5" s="94"/>
      <c r="D5" s="94"/>
    </row>
    <row r="6" spans="1:4" ht="20.25">
      <c r="A6" s="95" t="s">
        <v>90</v>
      </c>
      <c r="B6" s="96" t="s">
        <v>91</v>
      </c>
      <c r="C6" s="97"/>
      <c r="D6" s="98"/>
    </row>
    <row r="7" spans="1:4" ht="20.25">
      <c r="A7" s="95" t="s">
        <v>92</v>
      </c>
      <c r="B7" s="99" t="s">
        <v>93</v>
      </c>
      <c r="C7" s="100"/>
      <c r="D7" s="101"/>
    </row>
    <row r="8" spans="1:4" ht="20.25">
      <c r="A8" s="95" t="s">
        <v>94</v>
      </c>
      <c r="B8" s="99" t="s">
        <v>95</v>
      </c>
      <c r="C8" s="100">
        <v>12445078.89</v>
      </c>
      <c r="D8" s="101"/>
    </row>
    <row r="9" spans="1:4" ht="20.25">
      <c r="A9" s="95" t="s">
        <v>96</v>
      </c>
      <c r="B9" s="99" t="s">
        <v>95</v>
      </c>
      <c r="C9" s="100">
        <v>548655</v>
      </c>
      <c r="D9" s="101"/>
    </row>
    <row r="10" spans="1:4" ht="20.25">
      <c r="A10" s="95" t="s">
        <v>97</v>
      </c>
      <c r="B10" s="99" t="s">
        <v>95</v>
      </c>
      <c r="C10" s="100">
        <v>54609</v>
      </c>
      <c r="D10" s="101"/>
    </row>
    <row r="11" spans="1:4" ht="20.25">
      <c r="A11" s="87" t="s">
        <v>98</v>
      </c>
      <c r="B11" s="99" t="s">
        <v>99</v>
      </c>
      <c r="C11" s="102">
        <v>3242095.82</v>
      </c>
      <c r="D11" s="103"/>
    </row>
    <row r="12" spans="1:4" ht="20.25">
      <c r="A12" s="87" t="s">
        <v>100</v>
      </c>
      <c r="B12" s="99" t="s">
        <v>101</v>
      </c>
      <c r="C12" s="102">
        <v>1528380</v>
      </c>
      <c r="D12" s="103"/>
    </row>
    <row r="13" spans="1:4" ht="20.25">
      <c r="A13" s="87" t="s">
        <v>39</v>
      </c>
      <c r="B13" s="99" t="s">
        <v>40</v>
      </c>
      <c r="C13" s="102"/>
      <c r="D13" s="103"/>
    </row>
    <row r="14" spans="1:4" ht="20.25">
      <c r="A14" s="87" t="s">
        <v>102</v>
      </c>
      <c r="B14" s="99" t="s">
        <v>103</v>
      </c>
      <c r="C14" s="102">
        <v>175552.65</v>
      </c>
      <c r="D14" s="103"/>
    </row>
    <row r="15" spans="1:4" ht="20.25">
      <c r="A15" s="87" t="s">
        <v>22</v>
      </c>
      <c r="B15" s="99" t="s">
        <v>49</v>
      </c>
      <c r="C15" s="102">
        <v>1292197.12</v>
      </c>
      <c r="D15" s="103"/>
    </row>
    <row r="16" spans="1:4" ht="20.25">
      <c r="A16" s="87" t="s">
        <v>50</v>
      </c>
      <c r="B16" s="99" t="s">
        <v>52</v>
      </c>
      <c r="C16" s="102">
        <v>757187.74</v>
      </c>
      <c r="D16" s="103"/>
    </row>
    <row r="17" spans="1:4" ht="20.25">
      <c r="A17" s="87" t="s">
        <v>50</v>
      </c>
      <c r="B17" s="99" t="s">
        <v>51</v>
      </c>
      <c r="C17" s="102">
        <v>82000</v>
      </c>
      <c r="D17" s="103"/>
    </row>
    <row r="18" spans="1:4" ht="20.25">
      <c r="A18" s="87" t="s">
        <v>53</v>
      </c>
      <c r="B18" s="99" t="s">
        <v>54</v>
      </c>
      <c r="C18" s="102">
        <v>961495</v>
      </c>
      <c r="D18" s="103"/>
    </row>
    <row r="19" spans="1:4" ht="20.25">
      <c r="A19" s="87" t="s">
        <v>55</v>
      </c>
      <c r="B19" s="99" t="s">
        <v>56</v>
      </c>
      <c r="C19" s="102">
        <v>1563600.37</v>
      </c>
      <c r="D19" s="103"/>
    </row>
    <row r="20" spans="1:4" ht="20.25">
      <c r="A20" s="87" t="s">
        <v>57</v>
      </c>
      <c r="B20" s="99" t="s">
        <v>58</v>
      </c>
      <c r="C20" s="102">
        <v>535013.07</v>
      </c>
      <c r="D20" s="103"/>
    </row>
    <row r="21" spans="1:4" ht="20.25">
      <c r="A21" s="87" t="s">
        <v>59</v>
      </c>
      <c r="B21" s="99" t="s">
        <v>60</v>
      </c>
      <c r="C21" s="102">
        <v>166353.3</v>
      </c>
      <c r="D21" s="103"/>
    </row>
    <row r="22" spans="1:4" ht="20.25">
      <c r="A22" s="87" t="s">
        <v>46</v>
      </c>
      <c r="B22" s="99" t="s">
        <v>47</v>
      </c>
      <c r="C22" s="102">
        <v>262122</v>
      </c>
      <c r="D22" s="103"/>
    </row>
    <row r="23" spans="1:4" ht="20.25">
      <c r="A23" s="87" t="s">
        <v>46</v>
      </c>
      <c r="B23" s="99" t="s">
        <v>48</v>
      </c>
      <c r="C23" s="102">
        <v>4100</v>
      </c>
      <c r="D23" s="103"/>
    </row>
    <row r="24" spans="1:4" ht="20.25">
      <c r="A24" s="87" t="s">
        <v>29</v>
      </c>
      <c r="B24" s="99" t="s">
        <v>104</v>
      </c>
      <c r="C24" s="102">
        <v>416300</v>
      </c>
      <c r="D24" s="103"/>
    </row>
    <row r="25" spans="1:4" ht="20.25">
      <c r="A25" s="87" t="s">
        <v>61</v>
      </c>
      <c r="B25" s="99" t="s">
        <v>62</v>
      </c>
      <c r="C25" s="102">
        <v>0</v>
      </c>
      <c r="D25" s="103"/>
    </row>
    <row r="26" spans="1:4" ht="20.25">
      <c r="A26" s="87" t="s">
        <v>63</v>
      </c>
      <c r="B26" s="99" t="s">
        <v>64</v>
      </c>
      <c r="C26" s="102">
        <v>0</v>
      </c>
      <c r="D26" s="103"/>
    </row>
    <row r="27" spans="1:4" ht="20.25">
      <c r="A27" s="87" t="s">
        <v>105</v>
      </c>
      <c r="B27" s="99" t="s">
        <v>66</v>
      </c>
      <c r="C27" s="102">
        <v>998500</v>
      </c>
      <c r="D27" s="103"/>
    </row>
    <row r="28" spans="1:4" ht="20.25">
      <c r="A28" s="87" t="s">
        <v>106</v>
      </c>
      <c r="B28" s="99" t="s">
        <v>107</v>
      </c>
      <c r="C28" s="102"/>
      <c r="D28" s="103">
        <v>12599720.51</v>
      </c>
    </row>
    <row r="29" spans="1:4" ht="20.25">
      <c r="A29" s="87" t="s">
        <v>108</v>
      </c>
      <c r="B29" s="99"/>
      <c r="C29" s="102"/>
      <c r="D29" s="103">
        <v>175552.65</v>
      </c>
    </row>
    <row r="30" spans="1:4" ht="20.25">
      <c r="A30" s="87" t="s">
        <v>109</v>
      </c>
      <c r="B30" s="99" t="s">
        <v>36</v>
      </c>
      <c r="C30" s="102"/>
      <c r="D30" s="103">
        <v>700873.51</v>
      </c>
    </row>
    <row r="31" spans="1:4" ht="20.25">
      <c r="A31" s="87" t="s">
        <v>110</v>
      </c>
      <c r="B31" s="99" t="s">
        <v>111</v>
      </c>
      <c r="C31" s="102"/>
      <c r="D31" s="103">
        <v>1120000</v>
      </c>
    </row>
    <row r="32" spans="1:4" ht="20.25">
      <c r="A32" s="87" t="s">
        <v>67</v>
      </c>
      <c r="B32" s="99" t="s">
        <v>68</v>
      </c>
      <c r="C32" s="102"/>
      <c r="D32" s="103">
        <v>6000000</v>
      </c>
    </row>
    <row r="33" spans="1:4" ht="20.25">
      <c r="A33" s="87" t="s">
        <v>70</v>
      </c>
      <c r="B33" s="99"/>
      <c r="C33" s="102"/>
      <c r="D33" s="103">
        <v>3990.4</v>
      </c>
    </row>
    <row r="34" spans="1:4" ht="20.25">
      <c r="A34" s="87" t="s">
        <v>71</v>
      </c>
      <c r="B34" s="99"/>
      <c r="C34" s="102"/>
      <c r="D34" s="103">
        <v>74244</v>
      </c>
    </row>
    <row r="35" spans="1:4" ht="20.25">
      <c r="A35" s="87" t="s">
        <v>33</v>
      </c>
      <c r="B35" s="99" t="s">
        <v>34</v>
      </c>
      <c r="C35" s="102"/>
      <c r="D35" s="103">
        <v>791041.52</v>
      </c>
    </row>
    <row r="36" spans="1:4" ht="20.25">
      <c r="A36" s="87" t="s">
        <v>112</v>
      </c>
      <c r="B36" s="99" t="s">
        <v>113</v>
      </c>
      <c r="C36" s="104"/>
      <c r="D36" s="105">
        <v>3567817.37</v>
      </c>
    </row>
    <row r="37" spans="1:4" ht="21.75" thickBot="1">
      <c r="A37" s="106"/>
      <c r="B37" s="107"/>
      <c r="C37" s="108">
        <f>SUM(C6:C27)</f>
        <v>25033239.96</v>
      </c>
      <c r="D37" s="109">
        <f>SUM(D28:D36)</f>
        <v>25033239.96</v>
      </c>
    </row>
    <row r="38" spans="1:4" ht="21" thickTop="1">
      <c r="A38" s="106" t="s">
        <v>114</v>
      </c>
      <c r="B38" s="106"/>
      <c r="D38" s="111"/>
    </row>
    <row r="39" spans="1:4" ht="20.25">
      <c r="A39" s="106"/>
      <c r="B39" s="106"/>
      <c r="D39" s="111"/>
    </row>
    <row r="40" spans="1:4" ht="20.25">
      <c r="A40" s="106" t="s">
        <v>115</v>
      </c>
      <c r="C40" s="112"/>
      <c r="D40" s="112"/>
    </row>
    <row r="41" ht="20.25">
      <c r="A41" s="106" t="s">
        <v>116</v>
      </c>
    </row>
    <row r="42" spans="1:4" ht="21">
      <c r="A42" s="86" t="s">
        <v>84</v>
      </c>
      <c r="B42" s="86"/>
      <c r="C42" s="86"/>
      <c r="D42" s="86"/>
    </row>
    <row r="43" spans="1:4" ht="21">
      <c r="A43" s="86" t="s">
        <v>85</v>
      </c>
      <c r="B43" s="86"/>
      <c r="C43" s="86"/>
      <c r="D43" s="86"/>
    </row>
    <row r="44" spans="1:4" ht="21">
      <c r="A44" s="88" t="s">
        <v>117</v>
      </c>
      <c r="B44" s="88"/>
      <c r="C44" s="88"/>
      <c r="D44" s="88"/>
    </row>
    <row r="45" spans="1:4" ht="20.25">
      <c r="A45" s="89" t="s">
        <v>6</v>
      </c>
      <c r="B45" s="90" t="s">
        <v>87</v>
      </c>
      <c r="C45" s="91" t="s">
        <v>88</v>
      </c>
      <c r="D45" s="91" t="s">
        <v>89</v>
      </c>
    </row>
    <row r="46" spans="1:4" ht="20.25">
      <c r="A46" s="92"/>
      <c r="B46" s="93"/>
      <c r="C46" s="94"/>
      <c r="D46" s="94"/>
    </row>
    <row r="47" spans="1:4" ht="20.25">
      <c r="A47" s="95" t="s">
        <v>90</v>
      </c>
      <c r="B47" s="96" t="s">
        <v>91</v>
      </c>
      <c r="C47" s="97"/>
      <c r="D47" s="98"/>
    </row>
    <row r="48" spans="1:4" ht="20.25">
      <c r="A48" s="95" t="s">
        <v>92</v>
      </c>
      <c r="B48" s="99" t="s">
        <v>93</v>
      </c>
      <c r="C48" s="100"/>
      <c r="D48" s="101"/>
    </row>
    <row r="49" spans="1:4" ht="20.25">
      <c r="A49" s="95" t="s">
        <v>94</v>
      </c>
      <c r="B49" s="99" t="s">
        <v>95</v>
      </c>
      <c r="C49" s="100">
        <v>10701111.29</v>
      </c>
      <c r="D49" s="101"/>
    </row>
    <row r="50" spans="1:4" ht="20.25">
      <c r="A50" s="95" t="s">
        <v>96</v>
      </c>
      <c r="B50" s="99" t="s">
        <v>95</v>
      </c>
      <c r="C50" s="100">
        <v>548655</v>
      </c>
      <c r="D50" s="101"/>
    </row>
    <row r="51" spans="1:4" ht="20.25">
      <c r="A51" s="95" t="s">
        <v>97</v>
      </c>
      <c r="B51" s="99" t="s">
        <v>95</v>
      </c>
      <c r="C51" s="100">
        <v>54609</v>
      </c>
      <c r="D51" s="101"/>
    </row>
    <row r="52" spans="1:4" ht="20.25">
      <c r="A52" s="87" t="s">
        <v>98</v>
      </c>
      <c r="B52" s="99" t="s">
        <v>99</v>
      </c>
      <c r="C52" s="102">
        <v>3242095.82</v>
      </c>
      <c r="D52" s="103"/>
    </row>
    <row r="53" spans="1:4" ht="20.25">
      <c r="A53" s="87" t="s">
        <v>100</v>
      </c>
      <c r="B53" s="99" t="s">
        <v>101</v>
      </c>
      <c r="C53" s="102">
        <v>1528380</v>
      </c>
      <c r="D53" s="103"/>
    </row>
    <row r="54" spans="1:4" ht="20.25">
      <c r="A54" s="87" t="s">
        <v>39</v>
      </c>
      <c r="B54" s="99" t="s">
        <v>40</v>
      </c>
      <c r="C54" s="102"/>
      <c r="D54" s="103"/>
    </row>
    <row r="55" spans="1:4" ht="20.25">
      <c r="A55" s="87" t="s">
        <v>102</v>
      </c>
      <c r="B55" s="99" t="s">
        <v>103</v>
      </c>
      <c r="C55" s="102">
        <v>170525.65</v>
      </c>
      <c r="D55" s="103"/>
    </row>
    <row r="56" spans="1:4" ht="20.25">
      <c r="A56" s="87" t="s">
        <v>22</v>
      </c>
      <c r="B56" s="99" t="s">
        <v>49</v>
      </c>
      <c r="C56" s="102">
        <v>1462350.12</v>
      </c>
      <c r="D56" s="103"/>
    </row>
    <row r="57" spans="1:4" ht="20.25">
      <c r="A57" s="87" t="s">
        <v>50</v>
      </c>
      <c r="B57" s="99" t="s">
        <v>52</v>
      </c>
      <c r="C57" s="102">
        <v>848237.74</v>
      </c>
      <c r="D57" s="103"/>
    </row>
    <row r="58" spans="1:4" ht="20.25">
      <c r="A58" s="87" t="s">
        <v>50</v>
      </c>
      <c r="B58" s="99" t="s">
        <v>51</v>
      </c>
      <c r="C58" s="102">
        <v>98400</v>
      </c>
      <c r="D58" s="103"/>
    </row>
    <row r="59" spans="1:4" ht="20.25">
      <c r="A59" s="87" t="s">
        <v>53</v>
      </c>
      <c r="B59" s="99" t="s">
        <v>54</v>
      </c>
      <c r="C59" s="102">
        <v>1085636</v>
      </c>
      <c r="D59" s="103"/>
    </row>
    <row r="60" spans="1:4" ht="20.25">
      <c r="A60" s="87" t="s">
        <v>55</v>
      </c>
      <c r="B60" s="99" t="s">
        <v>56</v>
      </c>
      <c r="C60" s="102">
        <v>1644699.92</v>
      </c>
      <c r="D60" s="103"/>
    </row>
    <row r="61" spans="1:4" ht="20.25">
      <c r="A61" s="87" t="s">
        <v>57</v>
      </c>
      <c r="B61" s="99" t="s">
        <v>58</v>
      </c>
      <c r="C61" s="102">
        <v>700901.43</v>
      </c>
      <c r="D61" s="103"/>
    </row>
    <row r="62" spans="1:4" ht="20.25">
      <c r="A62" s="87" t="s">
        <v>59</v>
      </c>
      <c r="B62" s="99" t="s">
        <v>60</v>
      </c>
      <c r="C62" s="102">
        <v>199670.19</v>
      </c>
      <c r="D62" s="103"/>
    </row>
    <row r="63" spans="1:4" ht="20.25">
      <c r="A63" s="87" t="s">
        <v>46</v>
      </c>
      <c r="B63" s="99" t="s">
        <v>47</v>
      </c>
      <c r="C63" s="102">
        <v>313422</v>
      </c>
      <c r="D63" s="103"/>
    </row>
    <row r="64" spans="1:4" ht="20.25">
      <c r="A64" s="87" t="s">
        <v>46</v>
      </c>
      <c r="B64" s="99" t="s">
        <v>48</v>
      </c>
      <c r="C64" s="102">
        <v>4100</v>
      </c>
      <c r="D64" s="103"/>
    </row>
    <row r="65" spans="1:4" ht="20.25">
      <c r="A65" s="87" t="s">
        <v>29</v>
      </c>
      <c r="B65" s="99" t="s">
        <v>104</v>
      </c>
      <c r="C65" s="102">
        <v>431860</v>
      </c>
      <c r="D65" s="103"/>
    </row>
    <row r="66" spans="1:4" ht="20.25">
      <c r="A66" s="87" t="s">
        <v>63</v>
      </c>
      <c r="B66" s="99" t="s">
        <v>64</v>
      </c>
      <c r="C66" s="102">
        <v>0</v>
      </c>
      <c r="D66" s="103"/>
    </row>
    <row r="67" spans="1:4" ht="20.25">
      <c r="A67" s="87" t="s">
        <v>105</v>
      </c>
      <c r="B67" s="99" t="s">
        <v>66</v>
      </c>
      <c r="C67" s="102">
        <v>1068500</v>
      </c>
      <c r="D67" s="103"/>
    </row>
    <row r="68" spans="1:4" ht="20.25">
      <c r="A68" s="87" t="s">
        <v>105</v>
      </c>
      <c r="B68" s="99" t="s">
        <v>118</v>
      </c>
      <c r="C68" s="102">
        <v>862000</v>
      </c>
      <c r="D68" s="103"/>
    </row>
    <row r="69" spans="1:4" ht="20.25">
      <c r="A69" s="87" t="s">
        <v>106</v>
      </c>
      <c r="B69" s="99" t="s">
        <v>107</v>
      </c>
      <c r="C69" s="102"/>
      <c r="D69" s="103">
        <v>12622182.22</v>
      </c>
    </row>
    <row r="70" spans="1:4" ht="20.25">
      <c r="A70" s="87" t="s">
        <v>108</v>
      </c>
      <c r="B70" s="99"/>
      <c r="C70" s="102"/>
      <c r="D70" s="103">
        <v>170525.65</v>
      </c>
    </row>
    <row r="71" spans="1:4" ht="20.25">
      <c r="A71" s="87" t="s">
        <v>109</v>
      </c>
      <c r="B71" s="99" t="s">
        <v>36</v>
      </c>
      <c r="C71" s="102"/>
      <c r="D71" s="103">
        <v>673955</v>
      </c>
    </row>
    <row r="72" spans="1:4" ht="20.25">
      <c r="A72" s="87" t="s">
        <v>110</v>
      </c>
      <c r="B72" s="99" t="s">
        <v>111</v>
      </c>
      <c r="C72" s="102"/>
      <c r="D72" s="103">
        <v>1120000</v>
      </c>
    </row>
    <row r="73" spans="1:4" ht="20.25">
      <c r="A73" s="87" t="s">
        <v>67</v>
      </c>
      <c r="B73" s="99" t="s">
        <v>68</v>
      </c>
      <c r="C73" s="102"/>
      <c r="D73" s="103">
        <v>6000000</v>
      </c>
    </row>
    <row r="74" spans="1:4" ht="20.25">
      <c r="A74" s="87" t="s">
        <v>70</v>
      </c>
      <c r="B74" s="99"/>
      <c r="C74" s="102"/>
      <c r="D74" s="103">
        <v>3990.4</v>
      </c>
    </row>
    <row r="75" spans="1:4" ht="20.25">
      <c r="A75" s="87" t="s">
        <v>71</v>
      </c>
      <c r="B75" s="99"/>
      <c r="C75" s="102"/>
      <c r="D75" s="103">
        <v>74244</v>
      </c>
    </row>
    <row r="76" spans="1:4" ht="20.25">
      <c r="A76" s="87" t="s">
        <v>33</v>
      </c>
      <c r="B76" s="99" t="s">
        <v>34</v>
      </c>
      <c r="C76" s="102"/>
      <c r="D76" s="103">
        <v>732439.52</v>
      </c>
    </row>
    <row r="77" spans="1:4" ht="20.25">
      <c r="A77" s="87" t="s">
        <v>112</v>
      </c>
      <c r="B77" s="99" t="s">
        <v>113</v>
      </c>
      <c r="C77" s="104"/>
      <c r="D77" s="105">
        <v>3567817.37</v>
      </c>
    </row>
    <row r="78" spans="1:4" ht="21.75" thickBot="1">
      <c r="A78" s="106"/>
      <c r="B78" s="107"/>
      <c r="C78" s="108">
        <f>SUM(C47:C68)</f>
        <v>24965154.16</v>
      </c>
      <c r="D78" s="109">
        <f>SUM(D69:D77)</f>
        <v>24965154.16</v>
      </c>
    </row>
    <row r="79" spans="1:4" ht="21" thickTop="1">
      <c r="A79" s="106" t="s">
        <v>114</v>
      </c>
      <c r="B79" s="106"/>
      <c r="D79" s="111"/>
    </row>
    <row r="80" spans="1:4" ht="20.25">
      <c r="A80" s="106"/>
      <c r="B80" s="106"/>
      <c r="D80" s="111"/>
    </row>
    <row r="81" spans="1:4" ht="20.25">
      <c r="A81" s="106" t="s">
        <v>115</v>
      </c>
      <c r="C81" s="112"/>
      <c r="D81" s="112"/>
    </row>
    <row r="82" ht="20.25">
      <c r="A82" s="106" t="s">
        <v>116</v>
      </c>
    </row>
    <row r="83" spans="1:4" ht="21">
      <c r="A83" s="86" t="s">
        <v>84</v>
      </c>
      <c r="B83" s="86"/>
      <c r="C83" s="86"/>
      <c r="D83" s="86"/>
    </row>
    <row r="84" spans="1:4" ht="21">
      <c r="A84" s="86" t="s">
        <v>85</v>
      </c>
      <c r="B84" s="86"/>
      <c r="C84" s="86"/>
      <c r="D84" s="86"/>
    </row>
    <row r="85" spans="1:4" ht="21">
      <c r="A85" s="88" t="s">
        <v>119</v>
      </c>
      <c r="B85" s="88"/>
      <c r="C85" s="88"/>
      <c r="D85" s="88"/>
    </row>
    <row r="86" spans="1:4" ht="20.25">
      <c r="A86" s="89" t="s">
        <v>6</v>
      </c>
      <c r="B86" s="90" t="s">
        <v>87</v>
      </c>
      <c r="C86" s="91" t="s">
        <v>88</v>
      </c>
      <c r="D86" s="91" t="s">
        <v>89</v>
      </c>
    </row>
    <row r="87" spans="1:4" ht="20.25">
      <c r="A87" s="92"/>
      <c r="B87" s="93"/>
      <c r="C87" s="94"/>
      <c r="D87" s="94"/>
    </row>
    <row r="88" spans="1:4" ht="20.25">
      <c r="A88" s="95" t="s">
        <v>90</v>
      </c>
      <c r="B88" s="96" t="s">
        <v>91</v>
      </c>
      <c r="C88" s="97"/>
      <c r="D88" s="98"/>
    </row>
    <row r="89" spans="1:4" ht="20.25">
      <c r="A89" s="95" t="s">
        <v>92</v>
      </c>
      <c r="B89" s="99" t="s">
        <v>93</v>
      </c>
      <c r="C89" s="100">
        <v>7139294.09</v>
      </c>
      <c r="D89" s="101"/>
    </row>
    <row r="90" spans="1:4" ht="20.25">
      <c r="A90" s="95" t="s">
        <v>94</v>
      </c>
      <c r="B90" s="99" t="s">
        <v>95</v>
      </c>
      <c r="C90" s="100">
        <v>8221350.71</v>
      </c>
      <c r="D90" s="101"/>
    </row>
    <row r="91" spans="1:4" ht="20.25">
      <c r="A91" s="95" t="s">
        <v>96</v>
      </c>
      <c r="B91" s="99" t="s">
        <v>95</v>
      </c>
      <c r="C91" s="100">
        <v>448655</v>
      </c>
      <c r="D91" s="101"/>
    </row>
    <row r="92" spans="1:4" ht="20.25">
      <c r="A92" s="95" t="s">
        <v>97</v>
      </c>
      <c r="B92" s="99" t="s">
        <v>95</v>
      </c>
      <c r="C92" s="100">
        <v>54609</v>
      </c>
      <c r="D92" s="101"/>
    </row>
    <row r="93" spans="1:4" ht="20.25">
      <c r="A93" s="87" t="s">
        <v>98</v>
      </c>
      <c r="B93" s="99" t="s">
        <v>99</v>
      </c>
      <c r="C93" s="102">
        <v>3242095.82</v>
      </c>
      <c r="D93" s="103"/>
    </row>
    <row r="94" spans="1:4" ht="20.25">
      <c r="A94" s="87" t="s">
        <v>100</v>
      </c>
      <c r="B94" s="99" t="s">
        <v>101</v>
      </c>
      <c r="C94" s="102">
        <v>1528380</v>
      </c>
      <c r="D94" s="103"/>
    </row>
    <row r="95" spans="1:4" ht="20.25">
      <c r="A95" s="87" t="s">
        <v>39</v>
      </c>
      <c r="B95" s="99" t="s">
        <v>40</v>
      </c>
      <c r="C95" s="102">
        <v>29728</v>
      </c>
      <c r="D95" s="103"/>
    </row>
    <row r="96" spans="1:4" ht="20.25">
      <c r="A96" s="87" t="s">
        <v>102</v>
      </c>
      <c r="B96" s="99" t="s">
        <v>103</v>
      </c>
      <c r="C96" s="102">
        <v>170094.97</v>
      </c>
      <c r="D96" s="103"/>
    </row>
    <row r="97" spans="1:4" ht="20.25">
      <c r="A97" s="87" t="s">
        <v>22</v>
      </c>
      <c r="B97" s="99" t="s">
        <v>49</v>
      </c>
      <c r="C97" s="102">
        <v>1642694.12</v>
      </c>
      <c r="D97" s="103"/>
    </row>
    <row r="98" spans="1:4" ht="20.25">
      <c r="A98" s="87" t="s">
        <v>50</v>
      </c>
      <c r="B98" s="99" t="s">
        <v>52</v>
      </c>
      <c r="C98" s="102">
        <v>939287.74</v>
      </c>
      <c r="D98" s="103"/>
    </row>
    <row r="99" spans="1:4" ht="20.25">
      <c r="A99" s="87" t="s">
        <v>50</v>
      </c>
      <c r="B99" s="99" t="s">
        <v>51</v>
      </c>
      <c r="C99" s="102">
        <v>114800</v>
      </c>
      <c r="D99" s="103"/>
    </row>
    <row r="100" spans="1:4" ht="20.25">
      <c r="A100" s="87" t="s">
        <v>53</v>
      </c>
      <c r="B100" s="99" t="s">
        <v>54</v>
      </c>
      <c r="C100" s="102">
        <v>1182681</v>
      </c>
      <c r="D100" s="103"/>
    </row>
    <row r="101" spans="1:4" ht="20.25">
      <c r="A101" s="87" t="s">
        <v>55</v>
      </c>
      <c r="B101" s="99" t="s">
        <v>56</v>
      </c>
      <c r="C101" s="102">
        <v>1817465.12</v>
      </c>
      <c r="D101" s="103"/>
    </row>
    <row r="102" spans="1:4" ht="20.25">
      <c r="A102" s="87" t="s">
        <v>57</v>
      </c>
      <c r="B102" s="99" t="s">
        <v>58</v>
      </c>
      <c r="C102" s="102">
        <v>1009461.92</v>
      </c>
      <c r="D102" s="103"/>
    </row>
    <row r="103" spans="1:4" ht="20.25">
      <c r="A103" s="87" t="s">
        <v>59</v>
      </c>
      <c r="B103" s="99" t="s">
        <v>60</v>
      </c>
      <c r="C103" s="102">
        <v>231313.27</v>
      </c>
      <c r="D103" s="103"/>
    </row>
    <row r="104" spans="1:4" ht="20.25">
      <c r="A104" s="87" t="s">
        <v>46</v>
      </c>
      <c r="B104" s="99" t="s">
        <v>47</v>
      </c>
      <c r="C104" s="102">
        <v>323348</v>
      </c>
      <c r="D104" s="103"/>
    </row>
    <row r="105" spans="1:4" ht="20.25">
      <c r="A105" s="87" t="s">
        <v>46</v>
      </c>
      <c r="B105" s="99" t="s">
        <v>48</v>
      </c>
      <c r="C105" s="102">
        <v>4920</v>
      </c>
      <c r="D105" s="103"/>
    </row>
    <row r="106" spans="1:4" ht="20.25">
      <c r="A106" s="87" t="s">
        <v>29</v>
      </c>
      <c r="B106" s="99" t="s">
        <v>104</v>
      </c>
      <c r="C106" s="102">
        <v>1005260</v>
      </c>
      <c r="D106" s="103"/>
    </row>
    <row r="107" spans="1:4" ht="20.25">
      <c r="A107" s="87" t="s">
        <v>61</v>
      </c>
      <c r="B107" s="99" t="s">
        <v>62</v>
      </c>
      <c r="C107" s="102">
        <v>117300</v>
      </c>
      <c r="D107" s="103"/>
    </row>
    <row r="108" spans="1:4" ht="20.25">
      <c r="A108" s="87" t="s">
        <v>105</v>
      </c>
      <c r="B108" s="99" t="s">
        <v>66</v>
      </c>
      <c r="C108" s="102">
        <v>1533500</v>
      </c>
      <c r="D108" s="103"/>
    </row>
    <row r="109" spans="1:4" ht="20.25">
      <c r="A109" s="87" t="s">
        <v>105</v>
      </c>
      <c r="B109" s="99" t="s">
        <v>118</v>
      </c>
      <c r="C109" s="102">
        <v>1291500</v>
      </c>
      <c r="D109" s="103"/>
    </row>
    <row r="110" spans="1:4" ht="20.25">
      <c r="A110" s="87" t="s">
        <v>106</v>
      </c>
      <c r="B110" s="99" t="s">
        <v>107</v>
      </c>
      <c r="C110" s="102"/>
      <c r="D110" s="103">
        <v>19773419.62</v>
      </c>
    </row>
    <row r="111" spans="1:4" ht="20.25">
      <c r="A111" s="87" t="s">
        <v>108</v>
      </c>
      <c r="B111" s="99"/>
      <c r="C111" s="102"/>
      <c r="D111" s="103">
        <v>170094.97</v>
      </c>
    </row>
    <row r="112" spans="1:4" ht="20.25">
      <c r="A112" s="87" t="s">
        <v>109</v>
      </c>
      <c r="B112" s="99" t="s">
        <v>36</v>
      </c>
      <c r="C112" s="102"/>
      <c r="D112" s="103">
        <v>605732.88</v>
      </c>
    </row>
    <row r="113" spans="1:4" ht="20.25">
      <c r="A113" s="87" t="s">
        <v>110</v>
      </c>
      <c r="B113" s="99" t="s">
        <v>111</v>
      </c>
      <c r="C113" s="102"/>
      <c r="D113" s="103">
        <v>1120000</v>
      </c>
    </row>
    <row r="114" spans="1:4" ht="20.25">
      <c r="A114" s="87" t="s">
        <v>67</v>
      </c>
      <c r="B114" s="99" t="s">
        <v>68</v>
      </c>
      <c r="C114" s="102"/>
      <c r="D114" s="103">
        <v>6000000</v>
      </c>
    </row>
    <row r="115" spans="1:4" ht="20.25">
      <c r="A115" s="87" t="s">
        <v>70</v>
      </c>
      <c r="B115" s="99"/>
      <c r="C115" s="102"/>
      <c r="D115" s="103">
        <v>3990.4</v>
      </c>
    </row>
    <row r="116" spans="1:4" ht="20.25">
      <c r="A116" s="87" t="s">
        <v>71</v>
      </c>
      <c r="B116" s="99"/>
      <c r="C116" s="102"/>
      <c r="D116" s="103">
        <v>74244</v>
      </c>
    </row>
    <row r="117" spans="1:4" ht="20.25">
      <c r="A117" s="87" t="s">
        <v>33</v>
      </c>
      <c r="B117" s="99" t="s">
        <v>34</v>
      </c>
      <c r="C117" s="102"/>
      <c r="D117" s="103">
        <v>732439.52</v>
      </c>
    </row>
    <row r="118" spans="1:4" ht="20.25">
      <c r="A118" s="87" t="s">
        <v>112</v>
      </c>
      <c r="B118" s="99" t="s">
        <v>113</v>
      </c>
      <c r="C118" s="104"/>
      <c r="D118" s="105">
        <v>3567817.37</v>
      </c>
    </row>
    <row r="119" spans="1:4" ht="21.75" thickBot="1">
      <c r="A119" s="106"/>
      <c r="B119" s="107"/>
      <c r="C119" s="108">
        <f>SUM(C88:C109)</f>
        <v>32047738.76</v>
      </c>
      <c r="D119" s="109">
        <f>SUM(D110:D118)</f>
        <v>32047738.759999998</v>
      </c>
    </row>
    <row r="120" spans="1:4" ht="21" thickTop="1">
      <c r="A120" s="106" t="s">
        <v>114</v>
      </c>
      <c r="B120" s="106"/>
      <c r="D120" s="111"/>
    </row>
    <row r="121" spans="1:4" ht="20.25">
      <c r="A121" s="106"/>
      <c r="B121" s="106"/>
      <c r="D121" s="111"/>
    </row>
    <row r="122" spans="1:4" ht="20.25">
      <c r="A122" s="106" t="s">
        <v>115</v>
      </c>
      <c r="C122" s="112"/>
      <c r="D122" s="112"/>
    </row>
    <row r="123" ht="20.25">
      <c r="A123" s="106" t="s">
        <v>116</v>
      </c>
    </row>
    <row r="124" spans="1:4" ht="21">
      <c r="A124" s="86" t="s">
        <v>84</v>
      </c>
      <c r="B124" s="86"/>
      <c r="C124" s="86"/>
      <c r="D124" s="86"/>
    </row>
    <row r="125" spans="1:4" ht="21">
      <c r="A125" s="86" t="s">
        <v>85</v>
      </c>
      <c r="B125" s="86"/>
      <c r="C125" s="86"/>
      <c r="D125" s="86"/>
    </row>
    <row r="126" spans="1:4" ht="21">
      <c r="A126" s="88" t="s">
        <v>120</v>
      </c>
      <c r="B126" s="88"/>
      <c r="C126" s="88"/>
      <c r="D126" s="88"/>
    </row>
    <row r="127" spans="1:4" ht="20.25">
      <c r="A127" s="89" t="s">
        <v>6</v>
      </c>
      <c r="B127" s="90" t="s">
        <v>87</v>
      </c>
      <c r="C127" s="91" t="s">
        <v>88</v>
      </c>
      <c r="D127" s="91" t="s">
        <v>89</v>
      </c>
    </row>
    <row r="128" spans="1:4" ht="20.25">
      <c r="A128" s="92"/>
      <c r="B128" s="93"/>
      <c r="C128" s="94"/>
      <c r="D128" s="94"/>
    </row>
    <row r="129" spans="1:4" ht="20.25">
      <c r="A129" s="95" t="s">
        <v>90</v>
      </c>
      <c r="B129" s="96" t="s">
        <v>91</v>
      </c>
      <c r="C129" s="97">
        <v>209.3</v>
      </c>
      <c r="D129" s="98"/>
    </row>
    <row r="130" spans="1:4" ht="20.25">
      <c r="A130" s="95" t="s">
        <v>92</v>
      </c>
      <c r="B130" s="99" t="s">
        <v>93</v>
      </c>
      <c r="C130" s="100">
        <v>7139294.09</v>
      </c>
      <c r="D130" s="101"/>
    </row>
    <row r="131" spans="1:4" ht="20.25">
      <c r="A131" s="95" t="s">
        <v>94</v>
      </c>
      <c r="B131" s="99" t="s">
        <v>95</v>
      </c>
      <c r="C131" s="100">
        <v>7327709.58</v>
      </c>
      <c r="D131" s="101"/>
    </row>
    <row r="132" spans="1:4" ht="20.25">
      <c r="A132" s="95" t="s">
        <v>96</v>
      </c>
      <c r="B132" s="99" t="s">
        <v>95</v>
      </c>
      <c r="C132" s="100">
        <v>458683.77</v>
      </c>
      <c r="D132" s="101"/>
    </row>
    <row r="133" spans="1:4" ht="20.25">
      <c r="A133" s="95" t="s">
        <v>97</v>
      </c>
      <c r="B133" s="99" t="s">
        <v>95</v>
      </c>
      <c r="C133" s="100">
        <v>54609</v>
      </c>
      <c r="D133" s="101"/>
    </row>
    <row r="134" spans="1:4" ht="20.25">
      <c r="A134" s="87" t="s">
        <v>98</v>
      </c>
      <c r="B134" s="99" t="s">
        <v>99</v>
      </c>
      <c r="C134" s="102">
        <v>3242095.82</v>
      </c>
      <c r="D134" s="103"/>
    </row>
    <row r="135" spans="1:4" ht="20.25">
      <c r="A135" s="87" t="s">
        <v>100</v>
      </c>
      <c r="B135" s="99" t="s">
        <v>101</v>
      </c>
      <c r="C135" s="102">
        <v>1528380</v>
      </c>
      <c r="D135" s="103"/>
    </row>
    <row r="136" spans="1:4" ht="20.25">
      <c r="A136" s="87" t="s">
        <v>39</v>
      </c>
      <c r="B136" s="99" t="s">
        <v>40</v>
      </c>
      <c r="C136" s="102">
        <v>7010</v>
      </c>
      <c r="D136" s="103"/>
    </row>
    <row r="137" spans="1:4" ht="20.25">
      <c r="A137" s="87" t="s">
        <v>102</v>
      </c>
      <c r="B137" s="99" t="s">
        <v>103</v>
      </c>
      <c r="C137" s="102">
        <v>166097.99</v>
      </c>
      <c r="D137" s="103"/>
    </row>
    <row r="138" spans="1:4" ht="20.25">
      <c r="A138" s="87" t="s">
        <v>22</v>
      </c>
      <c r="B138" s="99" t="s">
        <v>49</v>
      </c>
      <c r="C138" s="102">
        <v>1837384.12</v>
      </c>
      <c r="D138" s="103"/>
    </row>
    <row r="139" spans="1:4" ht="20.25">
      <c r="A139" s="87" t="s">
        <v>50</v>
      </c>
      <c r="B139" s="99" t="s">
        <v>52</v>
      </c>
      <c r="C139" s="102">
        <v>1030337.74</v>
      </c>
      <c r="D139" s="103"/>
    </row>
    <row r="140" spans="1:4" ht="20.25">
      <c r="A140" s="87" t="s">
        <v>50</v>
      </c>
      <c r="B140" s="99" t="s">
        <v>51</v>
      </c>
      <c r="C140" s="102">
        <v>131200</v>
      </c>
      <c r="D140" s="103"/>
    </row>
    <row r="141" spans="1:4" ht="20.25">
      <c r="A141" s="87" t="s">
        <v>53</v>
      </c>
      <c r="B141" s="99" t="s">
        <v>54</v>
      </c>
      <c r="C141" s="102">
        <v>1313095</v>
      </c>
      <c r="D141" s="103"/>
    </row>
    <row r="142" spans="1:4" ht="20.25">
      <c r="A142" s="87" t="s">
        <v>55</v>
      </c>
      <c r="B142" s="99" t="s">
        <v>56</v>
      </c>
      <c r="C142" s="102">
        <v>2100300.87</v>
      </c>
      <c r="D142" s="103"/>
    </row>
    <row r="143" spans="1:4" ht="20.25">
      <c r="A143" s="87" t="s">
        <v>57</v>
      </c>
      <c r="B143" s="99" t="s">
        <v>58</v>
      </c>
      <c r="C143" s="102">
        <v>1102791.92</v>
      </c>
      <c r="D143" s="103"/>
    </row>
    <row r="144" spans="1:4" ht="20.25">
      <c r="A144" s="87" t="s">
        <v>59</v>
      </c>
      <c r="B144" s="99" t="s">
        <v>60</v>
      </c>
      <c r="C144" s="102">
        <v>261300.56</v>
      </c>
      <c r="D144" s="103"/>
    </row>
    <row r="145" spans="1:4" ht="20.25">
      <c r="A145" s="87" t="s">
        <v>46</v>
      </c>
      <c r="B145" s="99" t="s">
        <v>47</v>
      </c>
      <c r="C145" s="102">
        <v>413274</v>
      </c>
      <c r="D145" s="103"/>
    </row>
    <row r="146" spans="1:4" ht="20.25">
      <c r="A146" s="87" t="s">
        <v>46</v>
      </c>
      <c r="B146" s="99" t="s">
        <v>48</v>
      </c>
      <c r="C146" s="102">
        <v>5740</v>
      </c>
      <c r="D146" s="103"/>
    </row>
    <row r="147" spans="1:4" ht="20.25">
      <c r="A147" s="87" t="s">
        <v>29</v>
      </c>
      <c r="B147" s="99" t="s">
        <v>104</v>
      </c>
      <c r="C147" s="102">
        <v>1005260</v>
      </c>
      <c r="D147" s="103"/>
    </row>
    <row r="148" spans="1:4" ht="20.25">
      <c r="A148" s="87" t="s">
        <v>61</v>
      </c>
      <c r="B148" s="99" t="s">
        <v>62</v>
      </c>
      <c r="C148" s="102">
        <v>117300</v>
      </c>
      <c r="D148" s="103"/>
    </row>
    <row r="149" spans="1:4" ht="20.25">
      <c r="A149" s="87" t="s">
        <v>61</v>
      </c>
      <c r="B149" s="99" t="s">
        <v>121</v>
      </c>
      <c r="C149" s="102">
        <v>47400</v>
      </c>
      <c r="D149" s="103"/>
    </row>
    <row r="150" spans="1:4" ht="20.25">
      <c r="A150" s="87" t="s">
        <v>105</v>
      </c>
      <c r="B150" s="99" t="s">
        <v>66</v>
      </c>
      <c r="C150" s="102">
        <v>1533500</v>
      </c>
      <c r="D150" s="103"/>
    </row>
    <row r="151" spans="1:4" ht="20.25">
      <c r="A151" s="87" t="s">
        <v>105</v>
      </c>
      <c r="B151" s="99" t="s">
        <v>118</v>
      </c>
      <c r="C151" s="102">
        <v>1291500</v>
      </c>
      <c r="D151" s="103"/>
    </row>
    <row r="152" spans="1:4" ht="20.25">
      <c r="A152" s="87" t="s">
        <v>106</v>
      </c>
      <c r="B152" s="99" t="s">
        <v>107</v>
      </c>
      <c r="C152" s="102"/>
      <c r="D152" s="103">
        <v>19835537.76</v>
      </c>
    </row>
    <row r="153" spans="1:4" ht="20.25">
      <c r="A153" s="87" t="s">
        <v>108</v>
      </c>
      <c r="B153" s="99"/>
      <c r="C153" s="102"/>
      <c r="D153" s="103">
        <v>166097.99</v>
      </c>
    </row>
    <row r="154" spans="1:4" ht="20.25">
      <c r="A154" s="87" t="s">
        <v>109</v>
      </c>
      <c r="B154" s="99" t="s">
        <v>36</v>
      </c>
      <c r="C154" s="102"/>
      <c r="D154" s="103">
        <v>614346.72</v>
      </c>
    </row>
    <row r="155" spans="1:4" ht="20.25">
      <c r="A155" s="87" t="s">
        <v>110</v>
      </c>
      <c r="B155" s="99" t="s">
        <v>111</v>
      </c>
      <c r="C155" s="102"/>
      <c r="D155" s="103">
        <v>1120000</v>
      </c>
    </row>
    <row r="156" spans="1:4" ht="20.25">
      <c r="A156" s="87" t="s">
        <v>67</v>
      </c>
      <c r="B156" s="99" t="s">
        <v>68</v>
      </c>
      <c r="C156" s="102"/>
      <c r="D156" s="103">
        <v>6000000</v>
      </c>
    </row>
    <row r="157" spans="1:4" ht="20.25">
      <c r="A157" s="87" t="s">
        <v>70</v>
      </c>
      <c r="B157" s="99"/>
      <c r="C157" s="102"/>
      <c r="D157" s="103">
        <v>3990.4</v>
      </c>
    </row>
    <row r="158" spans="1:4" ht="20.25">
      <c r="A158" s="87" t="s">
        <v>71</v>
      </c>
      <c r="B158" s="99"/>
      <c r="C158" s="102"/>
      <c r="D158" s="103">
        <v>74244</v>
      </c>
    </row>
    <row r="159" spans="1:4" ht="20.25">
      <c r="A159" s="87" t="s">
        <v>33</v>
      </c>
      <c r="B159" s="99" t="s">
        <v>34</v>
      </c>
      <c r="C159" s="102"/>
      <c r="D159" s="103">
        <v>732439.52</v>
      </c>
    </row>
    <row r="160" spans="1:4" ht="20.25">
      <c r="A160" s="87" t="s">
        <v>112</v>
      </c>
      <c r="B160" s="99" t="s">
        <v>113</v>
      </c>
      <c r="C160" s="104"/>
      <c r="D160" s="105">
        <v>3567817.37</v>
      </c>
    </row>
    <row r="161" spans="1:4" ht="21.75" thickBot="1">
      <c r="A161" s="106"/>
      <c r="B161" s="107"/>
      <c r="C161" s="108">
        <f>SUM(C129:C151)</f>
        <v>32114473.759999994</v>
      </c>
      <c r="D161" s="109">
        <f>SUM(D152:D160)</f>
        <v>32114473.759999998</v>
      </c>
    </row>
    <row r="162" spans="1:4" ht="21" thickTop="1">
      <c r="A162" s="106" t="s">
        <v>114</v>
      </c>
      <c r="B162" s="106"/>
      <c r="D162" s="111"/>
    </row>
    <row r="163" spans="1:4" ht="13.5" customHeight="1">
      <c r="A163" s="106"/>
      <c r="B163" s="106"/>
      <c r="D163" s="111"/>
    </row>
    <row r="164" spans="1:4" ht="20.25">
      <c r="A164" s="106" t="s">
        <v>115</v>
      </c>
      <c r="C164" s="112"/>
      <c r="D164" s="112"/>
    </row>
    <row r="165" ht="20.25">
      <c r="A165" s="106" t="s">
        <v>116</v>
      </c>
    </row>
  </sheetData>
  <mergeCells count="32">
    <mergeCell ref="C122:D122"/>
    <mergeCell ref="A85:D85"/>
    <mergeCell ref="A86:A87"/>
    <mergeCell ref="B86:B87"/>
    <mergeCell ref="C86:C87"/>
    <mergeCell ref="D86:D87"/>
    <mergeCell ref="A83:D83"/>
    <mergeCell ref="A84:D84"/>
    <mergeCell ref="A42:D42"/>
    <mergeCell ref="A43:D43"/>
    <mergeCell ref="C81:D81"/>
    <mergeCell ref="A44:D44"/>
    <mergeCell ref="A45:A46"/>
    <mergeCell ref="B45:B46"/>
    <mergeCell ref="C45:C46"/>
    <mergeCell ref="D45:D46"/>
    <mergeCell ref="A1:D1"/>
    <mergeCell ref="A2:D2"/>
    <mergeCell ref="C40:D40"/>
    <mergeCell ref="A3:D3"/>
    <mergeCell ref="A4:A5"/>
    <mergeCell ref="B4:B5"/>
    <mergeCell ref="C4:C5"/>
    <mergeCell ref="D4:D5"/>
    <mergeCell ref="C164:D164"/>
    <mergeCell ref="A124:D124"/>
    <mergeCell ref="A125:D125"/>
    <mergeCell ref="A126:D126"/>
    <mergeCell ref="A127:A128"/>
    <mergeCell ref="B127:B128"/>
    <mergeCell ref="C127:C128"/>
    <mergeCell ref="D127:D128"/>
  </mergeCells>
  <printOptions/>
  <pageMargins left="0.7480314960629921" right="0.18" top="0.17" bottom="0.46" header="0.17" footer="0.4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9"/>
  <sheetViews>
    <sheetView workbookViewId="0" topLeftCell="A46">
      <selection activeCell="A61" sqref="A61"/>
    </sheetView>
  </sheetViews>
  <sheetFormatPr defaultColWidth="9.140625" defaultRowHeight="12.75"/>
  <cols>
    <col min="1" max="1" width="51.00390625" style="113" customWidth="1"/>
    <col min="2" max="2" width="11.421875" style="114" customWidth="1"/>
    <col min="3" max="3" width="14.7109375" style="84" customWidth="1"/>
    <col min="4" max="4" width="14.28125" style="84" customWidth="1"/>
    <col min="5" max="5" width="14.28125" style="113" customWidth="1"/>
    <col min="6" max="16384" width="9.140625" style="113" customWidth="1"/>
  </cols>
  <sheetData>
    <row r="1" ht="21.75">
      <c r="D1" s="115" t="s">
        <v>122</v>
      </c>
    </row>
    <row r="2" spans="1:4" ht="26.25">
      <c r="A2" s="116" t="s">
        <v>123</v>
      </c>
      <c r="B2" s="116"/>
      <c r="C2" s="116"/>
      <c r="D2" s="116"/>
    </row>
    <row r="3" spans="1:4" ht="26.25">
      <c r="A3" s="116" t="s">
        <v>124</v>
      </c>
      <c r="B3" s="116"/>
      <c r="C3" s="116"/>
      <c r="D3" s="116"/>
    </row>
    <row r="4" spans="1:4" s="120" customFormat="1" ht="24">
      <c r="A4" s="117"/>
      <c r="B4" s="118" t="s">
        <v>87</v>
      </c>
      <c r="C4" s="119" t="s">
        <v>8</v>
      </c>
      <c r="D4" s="119" t="s">
        <v>125</v>
      </c>
    </row>
    <row r="5" spans="1:4" ht="21.75">
      <c r="A5" s="121" t="s">
        <v>126</v>
      </c>
      <c r="B5" s="122"/>
      <c r="C5" s="123"/>
      <c r="D5" s="123"/>
    </row>
    <row r="6" spans="1:4" ht="21.75">
      <c r="A6" s="124" t="s">
        <v>127</v>
      </c>
      <c r="B6" s="125" t="s">
        <v>15</v>
      </c>
      <c r="C6" s="126"/>
      <c r="D6" s="126"/>
    </row>
    <row r="7" spans="1:4" ht="21.75">
      <c r="A7" s="127" t="s">
        <v>128</v>
      </c>
      <c r="B7" s="128" t="s">
        <v>129</v>
      </c>
      <c r="C7" s="126">
        <v>230000</v>
      </c>
      <c r="D7" s="126">
        <v>23847.8</v>
      </c>
    </row>
    <row r="8" spans="1:4" ht="21.75">
      <c r="A8" s="129" t="s">
        <v>130</v>
      </c>
      <c r="B8" s="128" t="s">
        <v>131</v>
      </c>
      <c r="C8" s="126">
        <v>280000</v>
      </c>
      <c r="D8" s="126">
        <v>56248.81</v>
      </c>
    </row>
    <row r="9" spans="1:4" ht="21.75">
      <c r="A9" s="129" t="s">
        <v>132</v>
      </c>
      <c r="B9" s="130" t="s">
        <v>133</v>
      </c>
      <c r="C9" s="131">
        <v>17000</v>
      </c>
      <c r="D9" s="131">
        <v>220</v>
      </c>
    </row>
    <row r="10" spans="1:4" ht="21.75">
      <c r="A10" s="132" t="s">
        <v>134</v>
      </c>
      <c r="B10" s="133"/>
      <c r="C10" s="134">
        <f>SUM(C7:C9)</f>
        <v>527000</v>
      </c>
      <c r="D10" s="134">
        <f>SUM(D7:D9)</f>
        <v>80316.61</v>
      </c>
    </row>
    <row r="11" spans="1:4" ht="21.75">
      <c r="A11" s="124" t="s">
        <v>135</v>
      </c>
      <c r="B11" s="135" t="s">
        <v>17</v>
      </c>
      <c r="C11" s="123"/>
      <c r="D11" s="123"/>
    </row>
    <row r="12" spans="1:4" ht="21.75">
      <c r="A12" s="129" t="s">
        <v>136</v>
      </c>
      <c r="B12" s="128" t="s">
        <v>137</v>
      </c>
      <c r="C12" s="126">
        <v>1000</v>
      </c>
      <c r="D12" s="126">
        <v>211.46</v>
      </c>
    </row>
    <row r="13" spans="1:4" ht="21.75">
      <c r="A13" s="129" t="s">
        <v>138</v>
      </c>
      <c r="B13" s="128" t="s">
        <v>139</v>
      </c>
      <c r="C13" s="126">
        <v>1000</v>
      </c>
      <c r="D13" s="126"/>
    </row>
    <row r="14" spans="1:4" ht="21.75">
      <c r="A14" s="129" t="s">
        <v>140</v>
      </c>
      <c r="B14" s="128" t="s">
        <v>141</v>
      </c>
      <c r="C14" s="126">
        <v>100000</v>
      </c>
      <c r="D14" s="126">
        <v>14710</v>
      </c>
    </row>
    <row r="15" spans="1:4" ht="21.75">
      <c r="A15" s="129" t="s">
        <v>142</v>
      </c>
      <c r="B15" s="128" t="s">
        <v>143</v>
      </c>
      <c r="C15" s="126">
        <v>1000</v>
      </c>
      <c r="D15" s="126">
        <v>130</v>
      </c>
    </row>
    <row r="16" spans="1:4" ht="21.75">
      <c r="A16" s="129" t="s">
        <v>144</v>
      </c>
      <c r="B16" s="128" t="s">
        <v>145</v>
      </c>
      <c r="C16" s="126">
        <v>150000</v>
      </c>
      <c r="D16" s="126"/>
    </row>
    <row r="17" spans="1:4" ht="21.75">
      <c r="A17" s="129" t="s">
        <v>146</v>
      </c>
      <c r="B17" s="130" t="s">
        <v>147</v>
      </c>
      <c r="C17" s="131">
        <v>1000</v>
      </c>
      <c r="D17" s="131"/>
    </row>
    <row r="18" spans="1:4" ht="21.75">
      <c r="A18" s="132" t="s">
        <v>134</v>
      </c>
      <c r="B18" s="133"/>
      <c r="C18" s="134">
        <f>SUM(C12:C17)</f>
        <v>254000</v>
      </c>
      <c r="D18" s="134">
        <f>SUM(D12:D17)</f>
        <v>15051.46</v>
      </c>
    </row>
    <row r="19" spans="1:4" ht="21.75">
      <c r="A19" s="124" t="s">
        <v>148</v>
      </c>
      <c r="B19" s="125" t="s">
        <v>19</v>
      </c>
      <c r="C19" s="126"/>
      <c r="D19" s="126"/>
    </row>
    <row r="20" spans="1:4" ht="21.75">
      <c r="A20" s="129" t="s">
        <v>149</v>
      </c>
      <c r="B20" s="130" t="s">
        <v>150</v>
      </c>
      <c r="C20" s="126">
        <v>150000</v>
      </c>
      <c r="D20" s="126"/>
    </row>
    <row r="21" spans="1:4" ht="21.75">
      <c r="A21" s="132" t="s">
        <v>134</v>
      </c>
      <c r="B21" s="136"/>
      <c r="C21" s="134">
        <f>SUM(C20)</f>
        <v>150000</v>
      </c>
      <c r="D21" s="134">
        <f>SUM(D20)</f>
        <v>0</v>
      </c>
    </row>
    <row r="22" spans="1:4" ht="21.75">
      <c r="A22" s="124" t="s">
        <v>151</v>
      </c>
      <c r="B22" s="125" t="s">
        <v>21</v>
      </c>
      <c r="C22" s="126"/>
      <c r="D22" s="126"/>
    </row>
    <row r="23" spans="1:4" ht="21.75">
      <c r="A23" s="129" t="s">
        <v>152</v>
      </c>
      <c r="B23" s="130">
        <v>254</v>
      </c>
      <c r="C23" s="126">
        <v>50000</v>
      </c>
      <c r="D23" s="126"/>
    </row>
    <row r="24" spans="1:4" ht="21.75">
      <c r="A24" s="132" t="s">
        <v>134</v>
      </c>
      <c r="B24" s="136"/>
      <c r="C24" s="134">
        <f>SUM(C23)</f>
        <v>50000</v>
      </c>
      <c r="D24" s="134">
        <f>SUM(D23)</f>
        <v>0</v>
      </c>
    </row>
    <row r="25" spans="1:4" ht="21.75">
      <c r="A25" s="124" t="s">
        <v>153</v>
      </c>
      <c r="B25" s="135" t="s">
        <v>24</v>
      </c>
      <c r="D25" s="123"/>
    </row>
    <row r="26" spans="1:4" ht="21.75">
      <c r="A26" s="129" t="s">
        <v>154</v>
      </c>
      <c r="B26" s="128" t="s">
        <v>155</v>
      </c>
      <c r="C26" s="84">
        <v>193000</v>
      </c>
      <c r="D26" s="126"/>
    </row>
    <row r="27" spans="1:4" ht="21.75">
      <c r="A27" s="129" t="s">
        <v>156</v>
      </c>
      <c r="B27" s="130" t="s">
        <v>157</v>
      </c>
      <c r="D27" s="131">
        <v>1100</v>
      </c>
    </row>
    <row r="28" spans="1:4" ht="21.75">
      <c r="A28" s="132" t="s">
        <v>134</v>
      </c>
      <c r="B28" s="133"/>
      <c r="C28" s="134">
        <f>SUM(C26:C27)</f>
        <v>193000</v>
      </c>
      <c r="D28" s="134">
        <f>SUM(D26:D27)</f>
        <v>1100</v>
      </c>
    </row>
    <row r="29" spans="1:4" ht="21.75">
      <c r="A29" s="124" t="s">
        <v>158</v>
      </c>
      <c r="B29" s="137"/>
      <c r="D29" s="123"/>
    </row>
    <row r="30" spans="1:4" ht="21.75">
      <c r="A30" s="124" t="s">
        <v>159</v>
      </c>
      <c r="B30" s="132">
        <v>1000</v>
      </c>
      <c r="D30" s="126"/>
    </row>
    <row r="31" spans="1:4" ht="21.75">
      <c r="A31" s="129" t="s">
        <v>160</v>
      </c>
      <c r="B31" s="138">
        <v>1002</v>
      </c>
      <c r="C31" s="84">
        <f>4300000+3000000</f>
        <v>7300000</v>
      </c>
      <c r="D31" s="126">
        <v>143322.4</v>
      </c>
    </row>
    <row r="32" spans="1:4" ht="21.75">
      <c r="A32" s="129" t="s">
        <v>161</v>
      </c>
      <c r="B32" s="138">
        <v>1004</v>
      </c>
      <c r="C32" s="84">
        <v>40000</v>
      </c>
      <c r="D32" s="126"/>
    </row>
    <row r="33" spans="1:4" ht="21.75">
      <c r="A33" s="129" t="s">
        <v>162</v>
      </c>
      <c r="B33" s="138">
        <v>1005</v>
      </c>
      <c r="C33" s="84">
        <v>1300000</v>
      </c>
      <c r="D33" s="126">
        <v>90105.13</v>
      </c>
    </row>
    <row r="34" spans="1:4" ht="21.75">
      <c r="A34" s="129" t="s">
        <v>163</v>
      </c>
      <c r="B34" s="138">
        <v>1006</v>
      </c>
      <c r="C34" s="84">
        <v>2400000</v>
      </c>
      <c r="D34" s="126">
        <v>225744.32</v>
      </c>
    </row>
    <row r="35" spans="1:4" ht="21.75">
      <c r="A35" s="139" t="s">
        <v>164</v>
      </c>
      <c r="B35" s="140">
        <v>1009</v>
      </c>
      <c r="C35" s="131">
        <v>0</v>
      </c>
      <c r="D35" s="131"/>
    </row>
    <row r="39" spans="1:4" ht="21.75">
      <c r="A39" s="141" t="s">
        <v>165</v>
      </c>
      <c r="B39" s="141"/>
      <c r="C39" s="141"/>
      <c r="D39" s="141"/>
    </row>
    <row r="41" spans="1:4" ht="24">
      <c r="A41" s="117"/>
      <c r="B41" s="118" t="s">
        <v>87</v>
      </c>
      <c r="C41" s="119" t="s">
        <v>8</v>
      </c>
      <c r="D41" s="119" t="s">
        <v>125</v>
      </c>
    </row>
    <row r="42" spans="1:4" ht="21.75">
      <c r="A42" s="142" t="s">
        <v>166</v>
      </c>
      <c r="B42" s="122">
        <v>1010</v>
      </c>
      <c r="C42" s="84">
        <v>100000</v>
      </c>
      <c r="D42" s="123">
        <v>26422.75</v>
      </c>
    </row>
    <row r="43" spans="1:4" ht="21.75">
      <c r="A43" s="129" t="s">
        <v>167</v>
      </c>
      <c r="B43" s="138">
        <v>1011</v>
      </c>
      <c r="C43" s="84">
        <v>75000</v>
      </c>
      <c r="D43" s="126"/>
    </row>
    <row r="44" spans="1:4" ht="21.75">
      <c r="A44" s="129" t="s">
        <v>168</v>
      </c>
      <c r="B44" s="138">
        <v>1012</v>
      </c>
      <c r="C44" s="84">
        <v>10000</v>
      </c>
      <c r="D44" s="126"/>
    </row>
    <row r="45" spans="1:4" ht="21.75">
      <c r="A45" s="129" t="s">
        <v>169</v>
      </c>
      <c r="B45" s="138">
        <v>1013</v>
      </c>
      <c r="C45" s="84">
        <v>1600000</v>
      </c>
      <c r="D45" s="126"/>
    </row>
    <row r="46" spans="1:4" ht="21.75">
      <c r="A46" s="129" t="s">
        <v>170</v>
      </c>
      <c r="B46" s="140">
        <v>1016</v>
      </c>
      <c r="C46" s="84">
        <v>1000</v>
      </c>
      <c r="D46" s="131"/>
    </row>
    <row r="47" spans="1:5" ht="21.75">
      <c r="A47" s="132" t="s">
        <v>134</v>
      </c>
      <c r="B47" s="143"/>
      <c r="C47" s="134">
        <f>SUM(C31:C46)</f>
        <v>12826000</v>
      </c>
      <c r="D47" s="134">
        <f>SUM(D31:D46)</f>
        <v>485594.6</v>
      </c>
      <c r="E47" s="144"/>
    </row>
    <row r="48" spans="1:4" ht="21.75">
      <c r="A48" s="124" t="s">
        <v>171</v>
      </c>
      <c r="B48" s="137"/>
      <c r="D48" s="123"/>
    </row>
    <row r="49" spans="1:4" ht="21.75">
      <c r="A49" s="124" t="s">
        <v>172</v>
      </c>
      <c r="B49" s="132">
        <v>2000</v>
      </c>
      <c r="D49" s="126"/>
    </row>
    <row r="50" spans="1:4" ht="21.75">
      <c r="A50" s="129" t="s">
        <v>173</v>
      </c>
      <c r="B50" s="140">
        <v>2002</v>
      </c>
      <c r="C50" s="84">
        <v>10000000</v>
      </c>
      <c r="D50" s="131"/>
    </row>
    <row r="51" spans="1:5" ht="21.75">
      <c r="A51" s="145" t="s">
        <v>134</v>
      </c>
      <c r="B51" s="143"/>
      <c r="C51" s="134">
        <f>SUM(C50)</f>
        <v>10000000</v>
      </c>
      <c r="D51" s="134">
        <f>SUM(D50)</f>
        <v>0</v>
      </c>
      <c r="E51" s="144"/>
    </row>
    <row r="52" spans="1:5" ht="21.75">
      <c r="A52" s="124" t="s">
        <v>174</v>
      </c>
      <c r="B52" s="137"/>
      <c r="D52" s="123"/>
      <c r="E52" s="144"/>
    </row>
    <row r="53" spans="1:4" ht="21.75">
      <c r="A53" s="124" t="s">
        <v>175</v>
      </c>
      <c r="B53" s="132">
        <v>3000</v>
      </c>
      <c r="D53" s="126"/>
    </row>
    <row r="54" spans="1:4" ht="21.75">
      <c r="A54" s="129" t="s">
        <v>176</v>
      </c>
      <c r="B54" s="138">
        <v>3001</v>
      </c>
      <c r="C54" s="146"/>
      <c r="D54" s="126">
        <v>34440</v>
      </c>
    </row>
    <row r="55" spans="1:4" ht="21.75">
      <c r="A55" s="129" t="s">
        <v>177</v>
      </c>
      <c r="B55" s="140">
        <v>3002</v>
      </c>
      <c r="C55" s="147"/>
      <c r="D55" s="131">
        <v>1293000</v>
      </c>
    </row>
    <row r="56" spans="1:5" ht="21.75">
      <c r="A56" s="145" t="s">
        <v>134</v>
      </c>
      <c r="B56" s="143"/>
      <c r="C56" s="134">
        <f>SUM(C54)</f>
        <v>0</v>
      </c>
      <c r="D56" s="134">
        <f>SUM(D54:D55)</f>
        <v>1327440</v>
      </c>
      <c r="E56" s="144"/>
    </row>
    <row r="57" ht="21.75">
      <c r="E57" s="144"/>
    </row>
    <row r="58" ht="21.75">
      <c r="E58" s="84"/>
    </row>
    <row r="59" ht="21.75">
      <c r="E59" s="144"/>
    </row>
  </sheetData>
  <mergeCells count="3">
    <mergeCell ref="A2:D2"/>
    <mergeCell ref="A3:D3"/>
    <mergeCell ref="A39:D39"/>
  </mergeCells>
  <printOptions horizontalCentered="1"/>
  <pageMargins left="0.7480314960629921" right="0.7480314960629921" top="0.6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A8" sqref="A8"/>
    </sheetView>
  </sheetViews>
  <sheetFormatPr defaultColWidth="9.140625" defaultRowHeight="12.75"/>
  <cols>
    <col min="1" max="1" width="45.7109375" style="148" customWidth="1"/>
    <col min="2" max="2" width="14.57421875" style="84" customWidth="1"/>
    <col min="3" max="3" width="13.57421875" style="84" customWidth="1"/>
    <col min="4" max="4" width="15.140625" style="84" customWidth="1"/>
    <col min="5" max="5" width="9.140625" style="148" customWidth="1"/>
    <col min="6" max="6" width="12.421875" style="84" bestFit="1" customWidth="1"/>
    <col min="7" max="16384" width="9.140625" style="148" customWidth="1"/>
  </cols>
  <sheetData>
    <row r="1" spans="3:5" ht="21.75">
      <c r="C1" s="1"/>
      <c r="D1" s="149" t="s">
        <v>178</v>
      </c>
      <c r="E1" s="150"/>
    </row>
    <row r="2" spans="1:4" ht="23.25">
      <c r="A2" s="151" t="s">
        <v>123</v>
      </c>
      <c r="B2" s="151"/>
      <c r="C2" s="151"/>
      <c r="D2" s="151"/>
    </row>
    <row r="3" spans="1:4" ht="23.25">
      <c r="A3" s="151" t="s">
        <v>179</v>
      </c>
      <c r="B3" s="151"/>
      <c r="C3" s="151"/>
      <c r="D3" s="151"/>
    </row>
    <row r="4" spans="1:4" ht="23.25">
      <c r="A4" s="151" t="s">
        <v>180</v>
      </c>
      <c r="B4" s="151"/>
      <c r="C4" s="151"/>
      <c r="D4" s="151"/>
    </row>
    <row r="5" spans="1:4" ht="21.75">
      <c r="A5" s="152"/>
      <c r="B5" s="153" t="s">
        <v>181</v>
      </c>
      <c r="C5" s="154" t="s">
        <v>182</v>
      </c>
      <c r="D5" s="154" t="s">
        <v>183</v>
      </c>
    </row>
    <row r="6" spans="1:4" ht="21.75">
      <c r="A6" s="155" t="s">
        <v>184</v>
      </c>
      <c r="B6" s="123">
        <v>25904.83</v>
      </c>
      <c r="C6" s="84">
        <v>556.69</v>
      </c>
      <c r="D6" s="123">
        <f>'[3]มี.ค.'!D6+B6-C6</f>
        <v>25904.83</v>
      </c>
    </row>
    <row r="7" spans="1:4" ht="21.75">
      <c r="A7" s="155" t="s">
        <v>185</v>
      </c>
      <c r="B7" s="126"/>
      <c r="D7" s="126">
        <f>'[3]มี.ค.'!D7+B7-C7</f>
        <v>104759.91999999998</v>
      </c>
    </row>
    <row r="8" spans="1:4" ht="21.75">
      <c r="A8" s="155" t="s">
        <v>186</v>
      </c>
      <c r="B8" s="126">
        <v>3160.03</v>
      </c>
      <c r="C8" s="84">
        <v>5926.31</v>
      </c>
      <c r="D8" s="126">
        <f>'[3]มี.ค.'!D8+B8-C8</f>
        <v>3240.4800000000005</v>
      </c>
    </row>
    <row r="9" spans="1:4" ht="21.75">
      <c r="A9" s="155" t="s">
        <v>187</v>
      </c>
      <c r="B9" s="126">
        <v>3792.06</v>
      </c>
      <c r="C9" s="84">
        <f>7050.82+478.21+145.68+392.25+1945.48+3566.84+3642.12+368.56</f>
        <v>17589.960000000003</v>
      </c>
      <c r="D9" s="126">
        <f>'[3]มี.ค.'!D9+B9-C9</f>
        <v>18313.279999999995</v>
      </c>
    </row>
    <row r="10" spans="1:4" ht="21.75">
      <c r="A10" s="155" t="s">
        <v>188</v>
      </c>
      <c r="B10" s="126">
        <v>1240</v>
      </c>
      <c r="D10" s="126">
        <f>'[3]มี.ค.'!D10+B10-C10</f>
        <v>548655</v>
      </c>
    </row>
    <row r="11" spans="1:4" ht="21.75">
      <c r="A11" s="155"/>
      <c r="B11" s="126"/>
      <c r="D11" s="126"/>
    </row>
    <row r="12" spans="1:4" ht="21.75">
      <c r="A12" s="155"/>
      <c r="B12" s="126"/>
      <c r="D12" s="126"/>
    </row>
    <row r="13" spans="1:4" ht="21.75">
      <c r="A13" s="156"/>
      <c r="B13" s="126"/>
      <c r="D13" s="126"/>
    </row>
    <row r="14" spans="1:4" ht="22.5" thickBot="1">
      <c r="A14" s="157" t="s">
        <v>134</v>
      </c>
      <c r="B14" s="158">
        <f>SUM(B6:B13)</f>
        <v>34096.92</v>
      </c>
      <c r="C14" s="158">
        <f>SUM(C6:C13)</f>
        <v>24072.960000000003</v>
      </c>
      <c r="D14" s="158">
        <f>SUM(D6:D13)</f>
        <v>700873.51</v>
      </c>
    </row>
    <row r="15" ht="22.5" thickTop="1"/>
  </sheetData>
  <mergeCells count="3">
    <mergeCell ref="A2:D2"/>
    <mergeCell ref="A3:D3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iLLuSioN</cp:lastModifiedBy>
  <dcterms:created xsi:type="dcterms:W3CDTF">2009-08-07T08:16:04Z</dcterms:created>
  <dcterms:modified xsi:type="dcterms:W3CDTF">2009-08-07T08:17:46Z</dcterms:modified>
  <cp:category/>
  <cp:version/>
  <cp:contentType/>
  <cp:contentStatus/>
</cp:coreProperties>
</file>